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955" windowHeight="11640" activeTab="0"/>
  </bookViews>
  <sheets>
    <sheet name="2013" sheetId="1" r:id="rId1"/>
  </sheets>
  <definedNames>
    <definedName name="_xlnm.Print_Titles" localSheetId="0">'2013'!$A:$B</definedName>
  </definedNames>
  <calcPr fullCalcOnLoad="1"/>
</workbook>
</file>

<file path=xl/sharedStrings.xml><?xml version="1.0" encoding="utf-8"?>
<sst xmlns="http://schemas.openxmlformats.org/spreadsheetml/2006/main" count="193" uniqueCount="164">
  <si>
    <t>№</t>
  </si>
  <si>
    <t>Наименование района (городского округа)</t>
  </si>
  <si>
    <t>Всего по модернизации в 2013 году (тыс. руб.)</t>
  </si>
  <si>
    <t xml:space="preserve">Федеральные </t>
  </si>
  <si>
    <t>Областные</t>
  </si>
  <si>
    <t>Приобретение оборудования</t>
  </si>
  <si>
    <t xml:space="preserve">Приобретение транспортных средств для перевозки обучающихся </t>
  </si>
  <si>
    <t>Пополнение фондов библиотек общеобразовательных учреждений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</si>
  <si>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</si>
  <si>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Организация дистанционного обучения</t>
  </si>
  <si>
    <t>Обновление программного обеспечения</t>
  </si>
  <si>
    <t>Приобретение электронных образовательных ресурсов</t>
  </si>
  <si>
    <t>ВСЕГО по приобретению оборудования</t>
  </si>
  <si>
    <t>Учебное и учебно-лабораторное</t>
  </si>
  <si>
    <t>Учебно-производственное</t>
  </si>
  <si>
    <t>Компьютерное</t>
  </si>
  <si>
    <t>Оборудование для школьных столовых</t>
  </si>
  <si>
    <t>ед.</t>
  </si>
  <si>
    <t>фед. средства</t>
  </si>
  <si>
    <t>фед средства</t>
  </si>
  <si>
    <t>экзем.</t>
  </si>
  <si>
    <t>федеральные</t>
  </si>
  <si>
    <t>областные</t>
  </si>
  <si>
    <t>чел.</t>
  </si>
  <si>
    <t>обр. учреж.</t>
  </si>
  <si>
    <t>тыс. руб.</t>
  </si>
  <si>
    <t>единиц</t>
  </si>
  <si>
    <t>1.1</t>
  </si>
  <si>
    <t>1.2</t>
  </si>
  <si>
    <t>1.3</t>
  </si>
  <si>
    <t>Приложение 3</t>
  </si>
  <si>
    <t>Вознесенский муниципальный район</t>
  </si>
  <si>
    <t>МБОУ Вознесенская средняя общеобразовательная школа №1,607340,Нижегородская обл.,р.п.Вознесенское, ул. Школьный городок, дом 1"А"</t>
  </si>
  <si>
    <t>МБОУ Вознесенская средняя общеобразовательная школа №2, 607340, Нижегородская обл., р.п.Вознесенское, ул.Заводской микрорайон,дом 7</t>
  </si>
  <si>
    <t>МБОУ Бахтызинская средняя общеобразовательная школа,607350, Нижегородская обл.,Вознесенский район, с. Бахтызино, ул.Школьный переулок,дом 15 "а"</t>
  </si>
  <si>
    <t>МБОУ Полх-Майданская  средняя общеобразовательная школа ,607344,Нижегородская обл.,Вознесенский район, с.Полх-Майдан, ул. Молодежная, дом №116 "а"</t>
  </si>
  <si>
    <t>МБОУ Мотызлейская  средняя общеобразовательная школа , 607348, Нижегородская обл., Вознесенский район, с.Мотызлей, ул.Первомайская ,дом.57</t>
  </si>
  <si>
    <t>МБОУ Сар-Майданская  средняя общеобразовательная школа, 607352, Нижегородская обл., Вознесенский район, с. Сар-Майдан, ул.Школьная ,дом № 4</t>
  </si>
  <si>
    <t>МБОУ Криушинская  средняя общеобразовательная школа,607343, Нижегородская обл.,Вознесенский район, с.Криуша, ул.Школьная, дом № 60 "а"</t>
  </si>
  <si>
    <t>МБОУ Нарышкинская средняя общеобразовательная школа, 607353, Нижегородская обл.,Вознесенский район, с.Нарышкино, ул.Школьная, дом № 6 "а"</t>
  </si>
  <si>
    <t>МБОУ Курихинская основная  общеобразовательная школа , 607347, Нижегородская обл., Вознесенский район, пос.Сарма, ул.Школьная, дом.№ 2</t>
  </si>
  <si>
    <t>МБОУ Новосельская основная общеобразовательная школа, 607358, Нижегородская обл., Вознесенский район, с.Новоселки, ул.Школьная ,дом № 1 "а"</t>
  </si>
  <si>
    <t>Интерактивный комплекс(интерак.доска, компьютер, проектор)</t>
  </si>
  <si>
    <t>Автобус</t>
  </si>
  <si>
    <t>Учебники</t>
  </si>
  <si>
    <t>2.1.</t>
  </si>
  <si>
    <t>Принтер струйный цветной</t>
  </si>
  <si>
    <t>Модульная система экспериментов PROLog</t>
  </si>
  <si>
    <t>набор по механике демонстрационный</t>
  </si>
  <si>
    <t>весы электронные до 100 гр.</t>
  </si>
  <si>
    <t>микроскоп биологический</t>
  </si>
  <si>
    <t>учебники</t>
  </si>
  <si>
    <t>лабораторный комплект по механике</t>
  </si>
  <si>
    <t>лабораторный комплект по молекулярной физике и термодинамике</t>
  </si>
  <si>
    <t>лабораторный комплект по оптике</t>
  </si>
  <si>
    <t>микролаборатория для химического эксперимента</t>
  </si>
  <si>
    <t>набор приборов для дем.теплового расширения</t>
  </si>
  <si>
    <t>прибор для изучения газовых законов</t>
  </si>
  <si>
    <t>прибор для демонстрации взаимодействия электрических токов</t>
  </si>
  <si>
    <t>электрометры с набором принадлежностей</t>
  </si>
  <si>
    <t>прибор для измерения длины световой волны</t>
  </si>
  <si>
    <t>трубка Ньютона</t>
  </si>
  <si>
    <t>насос вакуумный ЭП</t>
  </si>
  <si>
    <t>спектроскоп двухтрубный</t>
  </si>
  <si>
    <t>комплект приборов для опытов по электростатистике</t>
  </si>
  <si>
    <t>дозиметр СОЭКС</t>
  </si>
  <si>
    <t>комплект ОЗК</t>
  </si>
  <si>
    <t>гербарий "Основные группы растений"</t>
  </si>
  <si>
    <t>гербарий по морфологии растений</t>
  </si>
  <si>
    <t>коллекция "Лен и продукты переработки"</t>
  </si>
  <si>
    <t>коллекция "Нефть и продукты ее переработки"</t>
  </si>
  <si>
    <t>коллекция "Стекло и изделия из стекла"</t>
  </si>
  <si>
    <t>коллекция "Хлопок и продукты его переработки"</t>
  </si>
  <si>
    <t>коллеция "Половой диморфизм"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</si>
  <si>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</si>
  <si>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</si>
  <si>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"Развитие насекомых с непоным превращением"</t>
  </si>
  <si>
    <t>коллекция "Развитие насекомых с поным превращением"</t>
  </si>
  <si>
    <t>набор палеонтологических находок "Происхождение человека"</t>
  </si>
  <si>
    <t>модель глаза увеличенная</t>
  </si>
  <si>
    <t>модель сердца увеличенная</t>
  </si>
  <si>
    <t>модель скелета человека 170 см.</t>
  </si>
  <si>
    <t>модель цветка гороха</t>
  </si>
  <si>
    <t>модель цветка капусты</t>
  </si>
  <si>
    <t>модель цветка картофеля</t>
  </si>
  <si>
    <t>модель цветка тюльпана</t>
  </si>
  <si>
    <t>модель цветка яблони</t>
  </si>
  <si>
    <t>цифровой микроскоп</t>
  </si>
  <si>
    <t>комплект "Вращение" по физике</t>
  </si>
  <si>
    <t>прибор для демонстрации газовых законов</t>
  </si>
  <si>
    <t>набор "ЕГЭ "Оптика" по физике</t>
  </si>
  <si>
    <t>электрофицированный стенд "Периодическая система химических элементов Д.И.Менделеева"</t>
  </si>
  <si>
    <t xml:space="preserve">весы электронные </t>
  </si>
  <si>
    <t>автомобиль "Газель"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</si>
  <si>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</si>
  <si>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</si>
  <si>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</si>
  <si>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</si>
  <si>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</si>
  <si>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</si>
  <si>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</si>
  <si>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</si>
  <si>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</si>
  <si>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</si>
  <si>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</si>
  <si>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</si>
  <si>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4.1.</t>
  </si>
  <si>
    <t>4.2.</t>
  </si>
  <si>
    <t>5.1.</t>
  </si>
  <si>
    <t>5.2.</t>
  </si>
  <si>
    <t>6.1.</t>
  </si>
  <si>
    <t>6.2.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</si>
  <si>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</si>
  <si>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</si>
  <si>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</si>
  <si>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</si>
  <si>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</si>
  <si>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</si>
  <si>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</si>
  <si>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</si>
  <si>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</si>
  <si>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</si>
  <si>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</si>
  <si>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</si>
  <si>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</si>
  <si>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</si>
  <si>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</si>
  <si>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</si>
  <si>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</si>
  <si>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</si>
  <si>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</si>
  <si>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</si>
  <si>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</si>
  <si>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</si>
  <si>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</si>
  <si>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</si>
  <si>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</si>
  <si>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</si>
  <si>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</si>
  <si>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</si>
  <si>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</si>
  <si>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</si>
  <si>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</si>
  <si>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</si>
  <si>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</si>
  <si>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</si>
  <si>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</si>
  <si>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8.1.</t>
  </si>
  <si>
    <t>8.2.</t>
  </si>
  <si>
    <t>8.3.</t>
  </si>
  <si>
    <t>8.4.</t>
  </si>
  <si>
    <t>8.5.</t>
  </si>
  <si>
    <t>8.6.</t>
  </si>
  <si>
    <t>.8.7.</t>
  </si>
  <si>
    <t>9.1.</t>
  </si>
  <si>
    <t>9.2.</t>
  </si>
  <si>
    <t>10.1.</t>
  </si>
  <si>
    <t>10.2.</t>
  </si>
  <si>
    <t>к Комплексу мер по модернизации системы</t>
  </si>
  <si>
    <t>утвержденного Постановлением администрации</t>
  </si>
  <si>
    <t>общего образования Вознесенского муниципального района</t>
  </si>
  <si>
    <t>Нижкегородской области в 2013 году на период до 2020 года,</t>
  </si>
  <si>
    <t>от 08.04.2013г.№ 271</t>
  </si>
  <si>
    <t xml:space="preserve">Вознесенского муниципального района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</si>
</sst>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%"/>
    <numFmt numFmtId="168" formatCode="0.000"/>
    <numFmt numFmtId="169" formatCode="#,##0.0000"/>
    <numFmt numFmtId="170" formatCode="#,##0.00&quot; р.&quot;"/>
    <numFmt numFmtId="171" formatCode="[$-FC19]d\ mmmm\ yyyy\ &quot;г.&quot;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/m;@"/>
    <numFmt numFmtId="178" formatCode="#,##0.00&quot;р.&quot;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"/>
    <numFmt numFmtId="196" formatCode="_-* #,##0.0_р_._-;\-* #,##0.0_р_._-;_-* &quot;-&quot;?_р_._-;_-@_-"/>
    <numFmt numFmtId="197" formatCode="_-* #,##0_р_._-;\-* #,##0_р_._-;_-* &quot;-&quot;?_р_._-;_-@_-"/>
    <numFmt numFmtId="198" formatCode="#,##0&quot;р.&quot;"/>
    <numFmt numFmtId="199" formatCode="#,##0.00_р_."/>
    <numFmt numFmtId="200" formatCode="0.00000"/>
    <numFmt numFmtId="201" formatCode="#,##0.00000"/>
    <numFmt numFmtId="202" formatCode="0.0000000"/>
    <numFmt numFmtId="203" formatCode="0.00000000000"/>
    <numFmt numFmtId="204" formatCode="#,##0.0000000"/>
    <numFmt numFmtId="205" formatCode="#,##0.000000"/>
    <numFmt numFmtId="206" formatCode="0.0%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6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54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3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9" fillId="0" borderId="14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35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1" fontId="28" fillId="0" borderId="21" xfId="0" applyNumberFormat="1" applyFont="1" applyFill="1" applyBorder="1" applyAlignment="1">
      <alignment horizontal="center" vertical="top" wrapText="1"/>
    </xf>
    <xf numFmtId="1" fontId="28" fillId="0" borderId="22" xfId="0" applyNumberFormat="1" applyFont="1" applyFill="1" applyBorder="1" applyAlignment="1">
      <alignment horizontal="center" vertical="top" wrapText="1"/>
    </xf>
    <xf numFmtId="1" fontId="28" fillId="0" borderId="12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/>
    </xf>
    <xf numFmtId="1" fontId="24" fillId="0" borderId="18" xfId="0" applyNumberFormat="1" applyFont="1" applyFill="1" applyBorder="1" applyAlignment="1">
      <alignment horizontal="center" vertical="top" wrapText="1"/>
    </xf>
    <xf numFmtId="1" fontId="24" fillId="0" borderId="23" xfId="0" applyNumberFormat="1" applyFont="1" applyFill="1" applyBorder="1" applyAlignment="1">
      <alignment horizontal="center" vertical="top" wrapText="1"/>
    </xf>
    <xf numFmtId="1" fontId="24" fillId="0" borderId="19" xfId="0" applyNumberFormat="1" applyFont="1" applyFill="1" applyBorder="1" applyAlignment="1">
      <alignment horizontal="center" vertical="top" wrapText="1"/>
    </xf>
    <xf numFmtId="1" fontId="24" fillId="0" borderId="20" xfId="0" applyNumberFormat="1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4" fillId="0" borderId="15" xfId="0" applyNumberFormat="1" applyFont="1" applyFill="1" applyBorder="1" applyAlignment="1">
      <alignment horizontal="center" vertical="top" wrapText="1"/>
    </xf>
    <xf numFmtId="1" fontId="24" fillId="0" borderId="16" xfId="0" applyNumberFormat="1" applyFont="1" applyFill="1" applyBorder="1" applyAlignment="1">
      <alignment horizontal="center" vertical="top" wrapText="1"/>
    </xf>
    <xf numFmtId="1" fontId="24" fillId="0" borderId="24" xfId="0" applyNumberFormat="1" applyFont="1" applyFill="1" applyBorder="1" applyAlignment="1">
      <alignment horizontal="center" vertical="top" wrapText="1"/>
    </xf>
    <xf numFmtId="1" fontId="24" fillId="0" borderId="17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ача направления расходовани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98"/>
  <sheetViews>
    <sheetView tabSelected="1" workbookViewId="0" topLeftCell="K1">
      <pane ySplit="14" topLeftCell="BM15" activePane="bottomLeft" state="frozen"/>
      <selection pane="topLeft" activeCell="A1" sqref="A1"/>
      <selection pane="bottomLeft" activeCell="R10" sqref="R10:U13"/>
    </sheetView>
  </sheetViews>
  <sheetFormatPr defaultColWidth="9.00390625" defaultRowHeight="12.75"/>
  <cols>
    <col min="1" max="1" width="2.125" style="1" customWidth="1"/>
    <col min="2" max="2" width="33.875" style="3" customWidth="1"/>
    <col min="3" max="3" width="10.75390625" style="3" customWidth="1"/>
    <col min="4" max="4" width="10.00390625" style="3" customWidth="1"/>
    <col min="5" max="5" width="8.375" style="3" customWidth="1"/>
    <col min="6" max="6" width="6.25390625" style="3" customWidth="1"/>
    <col min="7" max="7" width="10.625" style="3" customWidth="1"/>
    <col min="8" max="8" width="6.375" style="3" customWidth="1"/>
    <col min="9" max="9" width="11.625" style="3" customWidth="1"/>
    <col min="10" max="10" width="6.75390625" style="3" customWidth="1"/>
    <col min="11" max="11" width="11.00390625" style="3" customWidth="1"/>
    <col min="12" max="12" width="6.875" style="3" customWidth="1"/>
    <col min="13" max="13" width="9.75390625" style="3" customWidth="1"/>
    <col min="14" max="14" width="6.75390625" style="3" customWidth="1"/>
    <col min="15" max="15" width="10.25390625" style="3" customWidth="1"/>
    <col min="16" max="16" width="6.625" style="3" customWidth="1"/>
    <col min="17" max="17" width="11.625" style="3" customWidth="1"/>
    <col min="18" max="18" width="6.875" style="3" customWidth="1"/>
    <col min="19" max="20" width="10.125" style="3" customWidth="1"/>
    <col min="21" max="21" width="9.375" style="3" customWidth="1"/>
    <col min="22" max="22" width="5.25390625" style="3" customWidth="1"/>
    <col min="23" max="23" width="8.875" style="3" customWidth="1"/>
    <col min="24" max="24" width="6.00390625" style="3" customWidth="1"/>
    <col min="25" max="25" width="8.75390625" style="3" customWidth="1"/>
    <col min="26" max="26" width="7.25390625" style="3" customWidth="1"/>
    <col min="27" max="27" width="7.875" style="3" customWidth="1"/>
    <col min="28" max="16384" width="9.125" style="3" customWidth="1"/>
  </cols>
  <sheetData>
    <row r="1" spans="2:6" ht="6.75" customHeight="1">
      <c r="B1" s="2"/>
      <c r="C1" s="2"/>
      <c r="D1" s="2"/>
      <c r="E1" s="2"/>
      <c r="F1" s="2"/>
    </row>
    <row r="2" spans="7:23" ht="31.5" customHeight="1">
      <c r="G2" s="89"/>
      <c r="H2" s="89"/>
      <c r="I2" s="89"/>
      <c r="J2" s="89"/>
      <c r="K2" s="89"/>
      <c r="L2" s="89"/>
      <c r="M2" s="89"/>
      <c r="O2" s="4"/>
      <c r="P2" s="90"/>
      <c r="Q2" s="90"/>
      <c r="R2" s="90"/>
      <c r="S2" s="90"/>
      <c r="T2" s="79" t="s">
        <v>30</v>
      </c>
      <c r="U2" s="79"/>
      <c r="V2" s="79"/>
      <c r="W2" s="79"/>
    </row>
    <row r="3" spans="7:23" ht="17.25" customHeight="1">
      <c r="G3" s="21"/>
      <c r="H3" s="21"/>
      <c r="I3" s="21"/>
      <c r="J3" s="21"/>
      <c r="K3" s="21"/>
      <c r="L3" s="21"/>
      <c r="M3" s="21"/>
      <c r="O3" s="4"/>
      <c r="P3" s="22"/>
      <c r="Q3" s="42"/>
      <c r="R3" s="22"/>
      <c r="S3" s="22" t="s">
        <v>158</v>
      </c>
      <c r="T3" s="20"/>
      <c r="U3" s="20"/>
      <c r="V3" s="20"/>
      <c r="W3" s="20"/>
    </row>
    <row r="4" spans="7:23" ht="17.25" customHeight="1">
      <c r="G4" s="21"/>
      <c r="H4" s="21"/>
      <c r="I4" s="21"/>
      <c r="J4" s="21"/>
      <c r="K4" s="21"/>
      <c r="L4" s="21"/>
      <c r="M4" s="21"/>
      <c r="N4" s="91" t="s">
        <v>160</v>
      </c>
      <c r="O4" s="91"/>
      <c r="P4" s="91"/>
      <c r="Q4" s="91"/>
      <c r="R4" s="91"/>
      <c r="S4" s="91"/>
      <c r="T4" s="91"/>
      <c r="U4" s="91"/>
      <c r="V4" s="20"/>
      <c r="W4" s="20"/>
    </row>
    <row r="5" spans="7:23" ht="17.25" customHeight="1">
      <c r="G5" s="21"/>
      <c r="H5" s="21"/>
      <c r="I5" s="21"/>
      <c r="J5" s="21"/>
      <c r="K5" s="21"/>
      <c r="L5" s="21"/>
      <c r="M5" s="21"/>
      <c r="N5" s="43"/>
      <c r="O5" s="90" t="s">
        <v>161</v>
      </c>
      <c r="P5" s="90"/>
      <c r="Q5" s="90"/>
      <c r="R5" s="90"/>
      <c r="S5" s="90"/>
      <c r="T5" s="90"/>
      <c r="U5" s="90"/>
      <c r="V5" s="20"/>
      <c r="W5" s="20"/>
    </row>
    <row r="6" spans="7:23" ht="15.75" customHeight="1">
      <c r="G6" s="21"/>
      <c r="H6" s="21"/>
      <c r="I6" s="21"/>
      <c r="J6" s="21"/>
      <c r="K6" s="21"/>
      <c r="L6" s="21"/>
      <c r="M6" s="21"/>
      <c r="O6" s="4"/>
      <c r="P6" s="90" t="s">
        <v>159</v>
      </c>
      <c r="Q6" s="90"/>
      <c r="R6" s="90"/>
      <c r="S6" s="90"/>
      <c r="T6" s="90"/>
      <c r="U6" s="90"/>
      <c r="V6" s="20"/>
      <c r="W6" s="20"/>
    </row>
    <row r="7" spans="7:23" ht="14.25" customHeight="1">
      <c r="G7" s="21"/>
      <c r="H7" s="21"/>
      <c r="I7" s="21"/>
      <c r="J7" s="21"/>
      <c r="K7" s="21"/>
      <c r="L7" s="21"/>
      <c r="M7" s="21"/>
      <c r="O7" s="4"/>
      <c r="P7" s="90" t="s">
        <v>163</v>
      </c>
      <c r="Q7" s="90"/>
      <c r="R7" s="90"/>
      <c r="S7" s="90"/>
      <c r="T7" s="90"/>
      <c r="U7" s="90"/>
      <c r="V7" s="20"/>
      <c r="W7" s="20"/>
    </row>
    <row r="8" spans="7:23" ht="16.5" customHeight="1">
      <c r="G8" s="21"/>
      <c r="H8" s="21"/>
      <c r="I8" s="21"/>
      <c r="J8" s="21"/>
      <c r="K8" s="21"/>
      <c r="L8" s="21"/>
      <c r="M8" s="21"/>
      <c r="O8" s="4"/>
      <c r="P8" s="90" t="s">
        <v>162</v>
      </c>
      <c r="Q8" s="90"/>
      <c r="R8" s="90"/>
      <c r="S8" s="90"/>
      <c r="T8" s="90"/>
      <c r="U8" s="90"/>
      <c r="V8" s="20"/>
      <c r="W8" s="20"/>
    </row>
    <row r="9" spans="23:24" ht="14.25" customHeight="1">
      <c r="W9" s="5"/>
      <c r="X9" s="5"/>
    </row>
    <row r="10" spans="1:27" ht="29.25" customHeight="1">
      <c r="A10" s="47" t="s">
        <v>0</v>
      </c>
      <c r="B10" s="56" t="s">
        <v>1</v>
      </c>
      <c r="C10" s="57" t="s">
        <v>2</v>
      </c>
      <c r="D10" s="57" t="s">
        <v>3</v>
      </c>
      <c r="E10" s="57" t="s">
        <v>4</v>
      </c>
      <c r="F10" s="75" t="s">
        <v>5</v>
      </c>
      <c r="G10" s="76"/>
      <c r="H10" s="76"/>
      <c r="I10" s="76"/>
      <c r="J10" s="76"/>
      <c r="K10" s="76"/>
      <c r="L10" s="76"/>
      <c r="M10" s="76"/>
      <c r="N10" s="76"/>
      <c r="O10" s="76"/>
      <c r="P10" s="48" t="s">
        <v>6</v>
      </c>
      <c r="Q10" s="49"/>
      <c r="R10" s="80" t="s">
        <v>7</v>
      </c>
      <c r="S10" s="81"/>
      <c r="T10" s="81"/>
      <c r="U10" s="82"/>
      <c r="V10" s="62" t="s">
        <v>8</v>
      </c>
      <c r="W10" s="63"/>
      <c r="X10" s="68" t="s">
        <v>9</v>
      </c>
      <c r="Y10" s="69"/>
      <c r="Z10" s="69"/>
      <c r="AA10" s="70"/>
    </row>
    <row r="11" spans="1:27" ht="12.75" customHeight="1">
      <c r="A11" s="47"/>
      <c r="B11" s="56"/>
      <c r="C11" s="58"/>
      <c r="D11" s="58"/>
      <c r="E11" s="58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50"/>
      <c r="Q11" s="51"/>
      <c r="R11" s="83"/>
      <c r="S11" s="84"/>
      <c r="T11" s="84"/>
      <c r="U11" s="85"/>
      <c r="V11" s="64"/>
      <c r="W11" s="65"/>
      <c r="X11" s="71" t="s">
        <v>10</v>
      </c>
      <c r="Y11" s="72"/>
      <c r="Z11" s="60" t="s">
        <v>11</v>
      </c>
      <c r="AA11" s="60"/>
    </row>
    <row r="12" spans="1:27" ht="2.25" customHeight="1">
      <c r="A12" s="47"/>
      <c r="B12" s="56"/>
      <c r="C12" s="58"/>
      <c r="D12" s="58"/>
      <c r="E12" s="58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50"/>
      <c r="Q12" s="51"/>
      <c r="R12" s="83"/>
      <c r="S12" s="84"/>
      <c r="T12" s="84"/>
      <c r="U12" s="85"/>
      <c r="V12" s="64"/>
      <c r="W12" s="65"/>
      <c r="X12" s="71"/>
      <c r="Y12" s="72"/>
      <c r="Z12" s="61"/>
      <c r="AA12" s="61"/>
    </row>
    <row r="13" spans="1:27" ht="66.75" customHeight="1">
      <c r="A13" s="47"/>
      <c r="B13" s="56"/>
      <c r="C13" s="58"/>
      <c r="D13" s="58"/>
      <c r="E13" s="58"/>
      <c r="F13" s="54" t="s">
        <v>12</v>
      </c>
      <c r="G13" s="55"/>
      <c r="H13" s="54" t="s">
        <v>13</v>
      </c>
      <c r="I13" s="55"/>
      <c r="J13" s="54" t="s">
        <v>14</v>
      </c>
      <c r="K13" s="55"/>
      <c r="L13" s="54" t="s">
        <v>15</v>
      </c>
      <c r="M13" s="55"/>
      <c r="N13" s="52" t="s">
        <v>16</v>
      </c>
      <c r="O13" s="53"/>
      <c r="P13" s="45"/>
      <c r="Q13" s="46"/>
      <c r="R13" s="86"/>
      <c r="S13" s="87"/>
      <c r="T13" s="87"/>
      <c r="U13" s="88"/>
      <c r="V13" s="66"/>
      <c r="W13" s="67"/>
      <c r="X13" s="73"/>
      <c r="Y13" s="74"/>
      <c r="Z13" s="61"/>
      <c r="AA13" s="61"/>
    </row>
    <row r="14" spans="1:27" ht="18" customHeight="1">
      <c r="A14" s="47"/>
      <c r="B14" s="56"/>
      <c r="C14" s="59"/>
      <c r="D14" s="59"/>
      <c r="E14" s="59"/>
      <c r="F14" s="7" t="s">
        <v>17</v>
      </c>
      <c r="G14" s="8" t="s">
        <v>18</v>
      </c>
      <c r="H14" s="7" t="s">
        <v>17</v>
      </c>
      <c r="I14" s="8" t="s">
        <v>18</v>
      </c>
      <c r="J14" s="7" t="s">
        <v>17</v>
      </c>
      <c r="K14" s="8" t="s">
        <v>18</v>
      </c>
      <c r="L14" s="7" t="s">
        <v>17</v>
      </c>
      <c r="M14" s="8" t="s">
        <v>18</v>
      </c>
      <c r="N14" s="7" t="s">
        <v>17</v>
      </c>
      <c r="O14" s="8" t="s">
        <v>18</v>
      </c>
      <c r="P14" s="6" t="s">
        <v>17</v>
      </c>
      <c r="Q14" s="8" t="s">
        <v>19</v>
      </c>
      <c r="R14" s="9" t="s">
        <v>20</v>
      </c>
      <c r="S14" s="6" t="s">
        <v>21</v>
      </c>
      <c r="T14" s="9" t="s">
        <v>20</v>
      </c>
      <c r="U14" s="9" t="s">
        <v>22</v>
      </c>
      <c r="V14" s="8" t="s">
        <v>23</v>
      </c>
      <c r="W14" s="8" t="s">
        <v>21</v>
      </c>
      <c r="X14" s="8" t="s">
        <v>24</v>
      </c>
      <c r="Y14" s="8" t="s">
        <v>25</v>
      </c>
      <c r="Z14" s="8" t="s">
        <v>26</v>
      </c>
      <c r="AA14" s="10" t="s">
        <v>25</v>
      </c>
    </row>
    <row r="15" spans="1:27" s="1" customFormat="1" ht="9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  <c r="X15" s="11">
        <v>24</v>
      </c>
      <c r="Y15" s="11">
        <v>25</v>
      </c>
      <c r="Z15" s="11">
        <v>26</v>
      </c>
      <c r="AA15" s="11">
        <v>27</v>
      </c>
    </row>
    <row r="16" spans="1:27" ht="24" customHeight="1">
      <c r="A16" s="12"/>
      <c r="B16" s="13" t="s">
        <v>31</v>
      </c>
      <c r="C16" s="23">
        <f>C17+C21+C29+C36+C39+C42+C45+C81+C89+C92</f>
        <v>5243.900000000001</v>
      </c>
      <c r="D16" s="23">
        <f>D17+D21+D29+D36+D39+D42+D45+D81+D89+D92</f>
        <v>4656</v>
      </c>
      <c r="E16" s="23">
        <f aca="true" t="shared" si="0" ref="E16:U16">E17+E21+E29+E36+E42+E45+E81+E89+E92+E39</f>
        <v>587.9</v>
      </c>
      <c r="F16" s="23">
        <f t="shared" si="0"/>
        <v>60</v>
      </c>
      <c r="G16" s="23">
        <f t="shared" si="0"/>
        <v>1593.9</v>
      </c>
      <c r="H16" s="23">
        <f t="shared" si="0"/>
        <v>47</v>
      </c>
      <c r="I16" s="23">
        <f t="shared" si="0"/>
        <v>263.9</v>
      </c>
      <c r="J16" s="23">
        <f t="shared" si="0"/>
        <v>0</v>
      </c>
      <c r="K16" s="23">
        <f t="shared" si="0"/>
        <v>0</v>
      </c>
      <c r="L16" s="23">
        <f t="shared" si="0"/>
        <v>13</v>
      </c>
      <c r="M16" s="23">
        <f t="shared" si="0"/>
        <v>1330</v>
      </c>
      <c r="N16" s="23">
        <f t="shared" si="0"/>
        <v>0</v>
      </c>
      <c r="O16" s="23">
        <f t="shared" si="0"/>
        <v>0</v>
      </c>
      <c r="P16" s="23">
        <f t="shared" si="0"/>
        <v>2</v>
      </c>
      <c r="Q16" s="23">
        <f t="shared" si="0"/>
        <v>2050</v>
      </c>
      <c r="R16" s="23">
        <f t="shared" si="0"/>
        <v>4049</v>
      </c>
      <c r="S16" s="23">
        <f t="shared" si="0"/>
        <v>1012.0999999999999</v>
      </c>
      <c r="T16" s="23">
        <f t="shared" si="0"/>
        <v>2351</v>
      </c>
      <c r="U16" s="23">
        <f t="shared" si="0"/>
        <v>587.9</v>
      </c>
      <c r="V16" s="14"/>
      <c r="W16" s="12"/>
      <c r="X16" s="16"/>
      <c r="Y16" s="12"/>
      <c r="Z16" s="12"/>
      <c r="AA16" s="12"/>
    </row>
    <row r="17" spans="1:27" ht="63.75">
      <c r="A17" s="24">
        <v>1</v>
      </c>
      <c r="B17" s="25" t="s">
        <v>32</v>
      </c>
      <c r="C17" s="26">
        <f>D17+E17</f>
        <v>1610</v>
      </c>
      <c r="D17" s="26">
        <f>G17+Q17+S17</f>
        <v>1536.5</v>
      </c>
      <c r="E17" s="26">
        <f>U17</f>
        <v>73.5</v>
      </c>
      <c r="F17" s="26">
        <f aca="true" t="shared" si="1" ref="F17:G21">H17+J17+L17+N17</f>
        <v>1</v>
      </c>
      <c r="G17" s="26">
        <f t="shared" si="1"/>
        <v>110</v>
      </c>
      <c r="H17" s="26"/>
      <c r="I17" s="26"/>
      <c r="J17" s="26"/>
      <c r="K17" s="26"/>
      <c r="L17" s="26">
        <f>L18+L19+L20</f>
        <v>1</v>
      </c>
      <c r="M17" s="26">
        <f>M18+M19+M20</f>
        <v>110</v>
      </c>
      <c r="N17" s="26"/>
      <c r="O17" s="26"/>
      <c r="P17" s="26">
        <v>1</v>
      </c>
      <c r="Q17" s="26">
        <v>1300</v>
      </c>
      <c r="R17" s="26">
        <v>506</v>
      </c>
      <c r="S17" s="26">
        <v>126.5</v>
      </c>
      <c r="T17" s="26">
        <v>294</v>
      </c>
      <c r="U17" s="26">
        <v>73.5</v>
      </c>
      <c r="V17" s="14"/>
      <c r="W17" s="12"/>
      <c r="X17" s="16"/>
      <c r="Y17" s="12"/>
      <c r="Z17" s="12"/>
      <c r="AA17" s="12"/>
    </row>
    <row r="18" spans="1:27" ht="38.25">
      <c r="A18" s="27" t="s">
        <v>27</v>
      </c>
      <c r="B18" s="28" t="s">
        <v>42</v>
      </c>
      <c r="C18" s="26">
        <f aca="true" t="shared" si="2" ref="C18:C81">D18+E18</f>
        <v>110</v>
      </c>
      <c r="D18" s="26">
        <f aca="true" t="shared" si="3" ref="D18:D81">G18+Q18+S18</f>
        <v>110</v>
      </c>
      <c r="E18" s="26">
        <f>U18</f>
        <v>0</v>
      </c>
      <c r="F18" s="26">
        <f t="shared" si="1"/>
        <v>1</v>
      </c>
      <c r="G18" s="26">
        <f t="shared" si="1"/>
        <v>110</v>
      </c>
      <c r="H18" s="26"/>
      <c r="I18" s="26"/>
      <c r="J18" s="26"/>
      <c r="K18" s="26"/>
      <c r="L18" s="26">
        <v>1</v>
      </c>
      <c r="M18" s="26">
        <v>110</v>
      </c>
      <c r="N18" s="26"/>
      <c r="O18" s="26"/>
      <c r="P18" s="26"/>
      <c r="Q18" s="26"/>
      <c r="R18" s="26"/>
      <c r="S18" s="26"/>
      <c r="T18" s="26"/>
      <c r="U18" s="26"/>
      <c r="V18" s="14"/>
      <c r="W18" s="12"/>
      <c r="X18" s="16"/>
      <c r="Y18" s="12"/>
      <c r="Z18" s="12"/>
      <c r="AA18" s="12"/>
    </row>
    <row r="19" spans="1:27" ht="12.75">
      <c r="A19" s="27" t="s">
        <v>28</v>
      </c>
      <c r="B19" s="29" t="s">
        <v>43</v>
      </c>
      <c r="C19" s="26">
        <f t="shared" si="2"/>
        <v>1300</v>
      </c>
      <c r="D19" s="26">
        <f t="shared" si="3"/>
        <v>1300</v>
      </c>
      <c r="E19" s="26">
        <f>U19</f>
        <v>0</v>
      </c>
      <c r="F19" s="26">
        <f t="shared" si="1"/>
        <v>0</v>
      </c>
      <c r="G19" s="26">
        <f t="shared" si="1"/>
        <v>0</v>
      </c>
      <c r="H19" s="26"/>
      <c r="I19" s="26"/>
      <c r="J19" s="26"/>
      <c r="K19" s="26"/>
      <c r="L19" s="26"/>
      <c r="M19" s="26"/>
      <c r="N19" s="26"/>
      <c r="O19" s="26"/>
      <c r="P19" s="26">
        <v>1</v>
      </c>
      <c r="Q19" s="26">
        <v>1300</v>
      </c>
      <c r="R19" s="26"/>
      <c r="S19" s="26"/>
      <c r="T19" s="26"/>
      <c r="U19" s="26"/>
      <c r="V19" s="14"/>
      <c r="W19" s="12"/>
      <c r="X19" s="16"/>
      <c r="Y19" s="12"/>
      <c r="Z19" s="12"/>
      <c r="AA19" s="12"/>
    </row>
    <row r="20" spans="1:27" ht="12.75">
      <c r="A20" s="27" t="s">
        <v>29</v>
      </c>
      <c r="B20" s="29" t="s">
        <v>44</v>
      </c>
      <c r="C20" s="26">
        <f t="shared" si="2"/>
        <v>200</v>
      </c>
      <c r="D20" s="26">
        <f t="shared" si="3"/>
        <v>126.5</v>
      </c>
      <c r="E20" s="26">
        <f>U20</f>
        <v>73.5</v>
      </c>
      <c r="F20" s="26">
        <f t="shared" si="1"/>
        <v>0</v>
      </c>
      <c r="G20" s="26">
        <f t="shared" si="1"/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v>506</v>
      </c>
      <c r="S20" s="26">
        <v>126.5</v>
      </c>
      <c r="T20" s="26">
        <v>294</v>
      </c>
      <c r="U20" s="26">
        <v>73.5</v>
      </c>
      <c r="V20" s="14"/>
      <c r="W20" s="12"/>
      <c r="X20" s="16"/>
      <c r="Y20" s="12"/>
      <c r="Z20" s="12"/>
      <c r="AA20" s="12"/>
    </row>
    <row r="21" spans="1:27" ht="63.75">
      <c r="A21" s="30">
        <v>2</v>
      </c>
      <c r="B21" s="25" t="s">
        <v>33</v>
      </c>
      <c r="C21" s="26">
        <f t="shared" si="2"/>
        <v>915</v>
      </c>
      <c r="D21" s="26">
        <f t="shared" si="3"/>
        <v>726</v>
      </c>
      <c r="E21" s="26">
        <f>U21</f>
        <v>189</v>
      </c>
      <c r="F21" s="26">
        <f t="shared" si="1"/>
        <v>10</v>
      </c>
      <c r="G21" s="26">
        <f t="shared" si="1"/>
        <v>400</v>
      </c>
      <c r="H21" s="26">
        <f>H22+H23+H24+H25+H26+H27+H28</f>
        <v>6</v>
      </c>
      <c r="I21" s="26">
        <f>I22+I23+I24+I25+I26+I27+I28</f>
        <v>60</v>
      </c>
      <c r="J21" s="26"/>
      <c r="K21" s="26"/>
      <c r="L21" s="26">
        <v>4</v>
      </c>
      <c r="M21" s="26">
        <v>340</v>
      </c>
      <c r="N21" s="26"/>
      <c r="O21" s="26"/>
      <c r="P21" s="26"/>
      <c r="Q21" s="26"/>
      <c r="R21" s="26">
        <v>1304</v>
      </c>
      <c r="S21" s="26">
        <v>326</v>
      </c>
      <c r="T21" s="26">
        <v>756</v>
      </c>
      <c r="U21" s="26">
        <v>189</v>
      </c>
      <c r="V21" s="14"/>
      <c r="W21" s="12"/>
      <c r="X21" s="12"/>
      <c r="Y21" s="12"/>
      <c r="Z21" s="12"/>
      <c r="AA21" s="16"/>
    </row>
    <row r="22" spans="1:27" ht="38.25">
      <c r="A22" s="31" t="s">
        <v>45</v>
      </c>
      <c r="B22" s="32" t="s">
        <v>42</v>
      </c>
      <c r="C22" s="33">
        <f t="shared" si="2"/>
        <v>330</v>
      </c>
      <c r="D22" s="33">
        <f t="shared" si="3"/>
        <v>330</v>
      </c>
      <c r="E22" s="33">
        <f aca="true" t="shared" si="4" ref="E22:E28">U22</f>
        <v>0</v>
      </c>
      <c r="F22" s="33">
        <f aca="true" t="shared" si="5" ref="F22:F28">H22+J22+L22+N22</f>
        <v>3</v>
      </c>
      <c r="G22" s="33">
        <f aca="true" t="shared" si="6" ref="G22:G28">I22+K22+M22+O22</f>
        <v>330</v>
      </c>
      <c r="H22" s="33"/>
      <c r="I22" s="33"/>
      <c r="J22" s="33"/>
      <c r="K22" s="33"/>
      <c r="L22" s="33">
        <v>3</v>
      </c>
      <c r="M22" s="33">
        <v>330</v>
      </c>
      <c r="N22" s="33"/>
      <c r="O22" s="33"/>
      <c r="P22" s="33"/>
      <c r="Q22" s="33"/>
      <c r="R22" s="33"/>
      <c r="S22" s="33"/>
      <c r="T22" s="33"/>
      <c r="U22" s="33"/>
      <c r="V22" s="14"/>
      <c r="W22" s="12"/>
      <c r="X22" s="12"/>
      <c r="Y22" s="12"/>
      <c r="Z22" s="12"/>
      <c r="AA22" s="16"/>
    </row>
    <row r="23" spans="1:27" ht="12.75">
      <c r="A23" s="33" t="s">
        <v>94</v>
      </c>
      <c r="B23" s="32" t="s">
        <v>46</v>
      </c>
      <c r="C23" s="33">
        <f t="shared" si="2"/>
        <v>10</v>
      </c>
      <c r="D23" s="33">
        <f t="shared" si="3"/>
        <v>10</v>
      </c>
      <c r="E23" s="33">
        <f t="shared" si="4"/>
        <v>0</v>
      </c>
      <c r="F23" s="33">
        <f t="shared" si="5"/>
        <v>1</v>
      </c>
      <c r="G23" s="33">
        <f t="shared" si="6"/>
        <v>10</v>
      </c>
      <c r="H23" s="33"/>
      <c r="I23" s="33"/>
      <c r="J23" s="33"/>
      <c r="K23" s="33"/>
      <c r="L23" s="33">
        <v>1</v>
      </c>
      <c r="M23" s="33">
        <v>10</v>
      </c>
      <c r="N23" s="33"/>
      <c r="O23" s="33"/>
      <c r="P23" s="33"/>
      <c r="Q23" s="33"/>
      <c r="R23" s="33"/>
      <c r="S23" s="33"/>
      <c r="T23" s="33"/>
      <c r="U23" s="33"/>
      <c r="V23" s="14"/>
      <c r="W23" s="12"/>
      <c r="X23" s="12"/>
      <c r="Y23" s="12"/>
      <c r="Z23" s="12"/>
      <c r="AA23" s="16"/>
    </row>
    <row r="24" spans="1:27" ht="25.5">
      <c r="A24" s="33" t="s">
        <v>95</v>
      </c>
      <c r="B24" s="32" t="s">
        <v>47</v>
      </c>
      <c r="C24" s="33">
        <f t="shared" si="2"/>
        <v>40</v>
      </c>
      <c r="D24" s="33">
        <f t="shared" si="3"/>
        <v>40</v>
      </c>
      <c r="E24" s="33">
        <f t="shared" si="4"/>
        <v>0</v>
      </c>
      <c r="F24" s="33">
        <f t="shared" si="5"/>
        <v>1</v>
      </c>
      <c r="G24" s="33">
        <f t="shared" si="6"/>
        <v>40</v>
      </c>
      <c r="H24" s="33">
        <v>1</v>
      </c>
      <c r="I24" s="33">
        <v>40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"/>
      <c r="W24" s="12"/>
      <c r="X24" s="12"/>
      <c r="Y24" s="12"/>
      <c r="Z24" s="12"/>
      <c r="AA24" s="16"/>
    </row>
    <row r="25" spans="1:27" ht="12.75">
      <c r="A25" s="34" t="s">
        <v>96</v>
      </c>
      <c r="B25" s="32" t="s">
        <v>48</v>
      </c>
      <c r="C25" s="33">
        <f t="shared" si="2"/>
        <v>7</v>
      </c>
      <c r="D25" s="33">
        <f t="shared" si="3"/>
        <v>7</v>
      </c>
      <c r="E25" s="33">
        <f t="shared" si="4"/>
        <v>0</v>
      </c>
      <c r="F25" s="33">
        <f t="shared" si="5"/>
        <v>1</v>
      </c>
      <c r="G25" s="33">
        <f t="shared" si="6"/>
        <v>7</v>
      </c>
      <c r="H25" s="33">
        <v>1</v>
      </c>
      <c r="I25" s="33">
        <v>7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"/>
      <c r="W25" s="12"/>
      <c r="X25" s="12"/>
      <c r="Y25" s="12"/>
      <c r="Z25" s="12"/>
      <c r="AA25" s="16"/>
    </row>
    <row r="26" spans="1:27" ht="12.75">
      <c r="A26" s="35" t="s">
        <v>97</v>
      </c>
      <c r="B26" s="32" t="s">
        <v>49</v>
      </c>
      <c r="C26" s="33">
        <f t="shared" si="2"/>
        <v>5</v>
      </c>
      <c r="D26" s="33">
        <f t="shared" si="3"/>
        <v>5</v>
      </c>
      <c r="E26" s="33">
        <f t="shared" si="4"/>
        <v>0</v>
      </c>
      <c r="F26" s="33">
        <f t="shared" si="5"/>
        <v>2</v>
      </c>
      <c r="G26" s="33">
        <f t="shared" si="6"/>
        <v>5</v>
      </c>
      <c r="H26" s="33">
        <v>2</v>
      </c>
      <c r="I26" s="33">
        <v>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"/>
      <c r="W26" s="12"/>
      <c r="X26" s="12"/>
      <c r="Y26" s="12"/>
      <c r="Z26" s="12"/>
      <c r="AA26" s="16"/>
    </row>
    <row r="27" spans="1:27" ht="12.75">
      <c r="A27" s="33" t="s">
        <v>98</v>
      </c>
      <c r="B27" s="32" t="s">
        <v>50</v>
      </c>
      <c r="C27" s="33">
        <f t="shared" si="2"/>
        <v>8</v>
      </c>
      <c r="D27" s="33">
        <f t="shared" si="3"/>
        <v>8</v>
      </c>
      <c r="E27" s="33">
        <f t="shared" si="4"/>
        <v>0</v>
      </c>
      <c r="F27" s="33">
        <f t="shared" si="5"/>
        <v>2</v>
      </c>
      <c r="G27" s="33">
        <f t="shared" si="6"/>
        <v>8</v>
      </c>
      <c r="H27" s="33">
        <v>2</v>
      </c>
      <c r="I27" s="33">
        <v>8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"/>
      <c r="W27" s="12"/>
      <c r="X27" s="12"/>
      <c r="Y27" s="12"/>
      <c r="Z27" s="12"/>
      <c r="AA27" s="16"/>
    </row>
    <row r="28" spans="1:27" ht="12.75">
      <c r="A28" s="33" t="s">
        <v>99</v>
      </c>
      <c r="B28" s="32" t="s">
        <v>51</v>
      </c>
      <c r="C28" s="33">
        <f t="shared" si="2"/>
        <v>515</v>
      </c>
      <c r="D28" s="33">
        <f t="shared" si="3"/>
        <v>326</v>
      </c>
      <c r="E28" s="33">
        <f t="shared" si="4"/>
        <v>189</v>
      </c>
      <c r="F28" s="33">
        <f t="shared" si="5"/>
        <v>0</v>
      </c>
      <c r="G28" s="33">
        <f t="shared" si="6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>
        <v>1304</v>
      </c>
      <c r="S28" s="33">
        <v>326</v>
      </c>
      <c r="T28" s="33">
        <v>756</v>
      </c>
      <c r="U28" s="33">
        <v>189</v>
      </c>
      <c r="V28" s="14"/>
      <c r="W28" s="12"/>
      <c r="X28" s="12"/>
      <c r="Y28" s="12"/>
      <c r="Z28" s="12"/>
      <c r="AA28" s="16"/>
    </row>
    <row r="29" spans="1:27" ht="63.75">
      <c r="A29" s="33">
        <v>3</v>
      </c>
      <c r="B29" s="25" t="s">
        <v>34</v>
      </c>
      <c r="C29" s="26">
        <f t="shared" si="2"/>
        <v>241.9</v>
      </c>
      <c r="D29" s="26">
        <f t="shared" si="3"/>
        <v>205.9</v>
      </c>
      <c r="E29" s="26">
        <f>U29</f>
        <v>36</v>
      </c>
      <c r="F29" s="26">
        <f>H29+J29+L29++N29</f>
        <v>5</v>
      </c>
      <c r="G29" s="26">
        <f>I29+K29+M29+O29</f>
        <v>143.9</v>
      </c>
      <c r="H29" s="26">
        <f>H30+H31+H32+H33+H34+H35</f>
        <v>4</v>
      </c>
      <c r="I29" s="26">
        <f>I30+I31+I32+I33+I34+I35</f>
        <v>33.900000000000006</v>
      </c>
      <c r="J29" s="26"/>
      <c r="K29" s="26"/>
      <c r="L29" s="26">
        <v>1</v>
      </c>
      <c r="M29" s="26">
        <v>110</v>
      </c>
      <c r="N29" s="26"/>
      <c r="O29" s="26"/>
      <c r="P29" s="26"/>
      <c r="Q29" s="26"/>
      <c r="R29" s="26">
        <v>248</v>
      </c>
      <c r="S29" s="26">
        <v>62</v>
      </c>
      <c r="T29" s="26">
        <v>144</v>
      </c>
      <c r="U29" s="26">
        <v>36</v>
      </c>
      <c r="V29" s="14"/>
      <c r="W29" s="12"/>
      <c r="X29" s="12"/>
      <c r="Y29" s="12"/>
      <c r="Z29" s="12"/>
      <c r="AA29" s="16"/>
    </row>
    <row r="30" spans="1:27" ht="38.25">
      <c r="A30" s="36" t="s">
        <v>100</v>
      </c>
      <c r="B30" s="32" t="s">
        <v>42</v>
      </c>
      <c r="C30" s="33">
        <f t="shared" si="2"/>
        <v>110</v>
      </c>
      <c r="D30" s="33">
        <f t="shared" si="3"/>
        <v>110</v>
      </c>
      <c r="E30" s="33">
        <f aca="true" t="shared" si="7" ref="E30:E93">U30</f>
        <v>0</v>
      </c>
      <c r="F30" s="33">
        <f aca="true" t="shared" si="8" ref="F30:F93">H30+J30+L30++N30</f>
        <v>1</v>
      </c>
      <c r="G30" s="33">
        <f aca="true" t="shared" si="9" ref="G30:G93">I30+K30+M30+O30</f>
        <v>110</v>
      </c>
      <c r="H30" s="33"/>
      <c r="I30" s="33"/>
      <c r="J30" s="33"/>
      <c r="K30" s="33"/>
      <c r="L30" s="33">
        <v>1</v>
      </c>
      <c r="M30" s="33">
        <v>110</v>
      </c>
      <c r="N30" s="33"/>
      <c r="O30" s="33"/>
      <c r="P30" s="33"/>
      <c r="Q30" s="33"/>
      <c r="R30" s="33"/>
      <c r="S30" s="33"/>
      <c r="T30" s="33"/>
      <c r="U30" s="33"/>
      <c r="V30" s="14"/>
      <c r="W30" s="12"/>
      <c r="X30" s="12"/>
      <c r="Y30" s="12"/>
      <c r="Z30" s="12"/>
      <c r="AA30" s="16"/>
    </row>
    <row r="31" spans="1:27" ht="12.75">
      <c r="A31" s="35" t="s">
        <v>101</v>
      </c>
      <c r="B31" s="37" t="s">
        <v>52</v>
      </c>
      <c r="C31" s="33">
        <f t="shared" si="2"/>
        <v>7</v>
      </c>
      <c r="D31" s="33">
        <f t="shared" si="3"/>
        <v>7</v>
      </c>
      <c r="E31" s="33">
        <f t="shared" si="7"/>
        <v>0</v>
      </c>
      <c r="F31" s="33">
        <f t="shared" si="8"/>
        <v>1</v>
      </c>
      <c r="G31" s="33">
        <f t="shared" si="9"/>
        <v>7</v>
      </c>
      <c r="H31" s="33">
        <v>1</v>
      </c>
      <c r="I31" s="33">
        <v>7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"/>
      <c r="W31" s="12"/>
      <c r="X31" s="12"/>
      <c r="Y31" s="12"/>
      <c r="Z31" s="12"/>
      <c r="AA31" s="16"/>
    </row>
    <row r="32" spans="1:27" ht="38.25">
      <c r="A32" s="33" t="s">
        <v>102</v>
      </c>
      <c r="B32" s="32" t="s">
        <v>53</v>
      </c>
      <c r="C32" s="33">
        <f t="shared" si="2"/>
        <v>5.7</v>
      </c>
      <c r="D32" s="33">
        <f t="shared" si="3"/>
        <v>5.7</v>
      </c>
      <c r="E32" s="33">
        <f t="shared" si="7"/>
        <v>0</v>
      </c>
      <c r="F32" s="33">
        <f t="shared" si="8"/>
        <v>1</v>
      </c>
      <c r="G32" s="33">
        <f t="shared" si="9"/>
        <v>5.7</v>
      </c>
      <c r="H32" s="33">
        <v>1</v>
      </c>
      <c r="I32" s="33">
        <v>5.7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"/>
      <c r="W32" s="12"/>
      <c r="X32" s="12"/>
      <c r="Y32" s="12"/>
      <c r="Z32" s="12"/>
      <c r="AA32" s="16"/>
    </row>
    <row r="33" spans="1:27" ht="12.75">
      <c r="A33" s="33" t="s">
        <v>103</v>
      </c>
      <c r="B33" s="38" t="s">
        <v>54</v>
      </c>
      <c r="C33" s="33">
        <f t="shared" si="2"/>
        <v>6.4</v>
      </c>
      <c r="D33" s="33">
        <f t="shared" si="3"/>
        <v>6.4</v>
      </c>
      <c r="E33" s="33">
        <f t="shared" si="7"/>
        <v>0</v>
      </c>
      <c r="F33" s="33">
        <f t="shared" si="8"/>
        <v>1</v>
      </c>
      <c r="G33" s="33">
        <f t="shared" si="9"/>
        <v>6.4</v>
      </c>
      <c r="H33" s="33">
        <v>1</v>
      </c>
      <c r="I33" s="33">
        <v>6.4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"/>
      <c r="W33" s="12"/>
      <c r="X33" s="12"/>
      <c r="Y33" s="12"/>
      <c r="Z33" s="12"/>
      <c r="AA33" s="16"/>
    </row>
    <row r="34" spans="1:27" ht="25.5">
      <c r="A34" s="34" t="s">
        <v>104</v>
      </c>
      <c r="B34" s="32" t="s">
        <v>55</v>
      </c>
      <c r="C34" s="33">
        <f t="shared" si="2"/>
        <v>14.8</v>
      </c>
      <c r="D34" s="33">
        <f t="shared" si="3"/>
        <v>14.8</v>
      </c>
      <c r="E34" s="33">
        <f t="shared" si="7"/>
        <v>0</v>
      </c>
      <c r="F34" s="33">
        <f t="shared" si="8"/>
        <v>1</v>
      </c>
      <c r="G34" s="33">
        <f t="shared" si="9"/>
        <v>14.8</v>
      </c>
      <c r="H34" s="33">
        <v>1</v>
      </c>
      <c r="I34" s="33">
        <v>14.8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"/>
      <c r="W34" s="12"/>
      <c r="X34" s="12"/>
      <c r="Y34" s="12"/>
      <c r="Z34" s="12"/>
      <c r="AA34" s="16"/>
    </row>
    <row r="35" spans="1:26" ht="12.75">
      <c r="A35" s="33" t="s">
        <v>105</v>
      </c>
      <c r="B35" s="32" t="s">
        <v>51</v>
      </c>
      <c r="C35" s="33">
        <f t="shared" si="2"/>
        <v>98</v>
      </c>
      <c r="D35" s="33">
        <f t="shared" si="3"/>
        <v>62</v>
      </c>
      <c r="E35" s="33">
        <f t="shared" si="7"/>
        <v>36</v>
      </c>
      <c r="F35" s="33">
        <f t="shared" si="8"/>
        <v>0</v>
      </c>
      <c r="G35" s="33">
        <f t="shared" si="9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>
        <v>248</v>
      </c>
      <c r="S35" s="33">
        <v>62</v>
      </c>
      <c r="T35" s="33">
        <v>144</v>
      </c>
      <c r="U35" s="33">
        <v>36</v>
      </c>
      <c r="V35" s="14"/>
      <c r="W35" s="12"/>
      <c r="X35" s="18"/>
      <c r="Y35" s="18"/>
      <c r="Z35" s="18"/>
    </row>
    <row r="36" spans="1:27" ht="76.5">
      <c r="A36" s="39">
        <v>4</v>
      </c>
      <c r="B36" s="25" t="s">
        <v>35</v>
      </c>
      <c r="C36" s="26">
        <f t="shared" si="2"/>
        <v>260</v>
      </c>
      <c r="D36" s="26">
        <f t="shared" si="3"/>
        <v>205</v>
      </c>
      <c r="E36" s="26">
        <f t="shared" si="7"/>
        <v>55</v>
      </c>
      <c r="F36" s="26">
        <f t="shared" si="8"/>
        <v>1</v>
      </c>
      <c r="G36" s="26">
        <f t="shared" si="9"/>
        <v>110</v>
      </c>
      <c r="H36" s="26"/>
      <c r="I36" s="26"/>
      <c r="J36" s="26"/>
      <c r="K36" s="26"/>
      <c r="L36" s="26">
        <v>1</v>
      </c>
      <c r="M36" s="26">
        <v>110</v>
      </c>
      <c r="N36" s="26"/>
      <c r="O36" s="26"/>
      <c r="P36" s="26"/>
      <c r="Q36" s="26"/>
      <c r="R36" s="26">
        <v>380</v>
      </c>
      <c r="S36" s="26">
        <v>95</v>
      </c>
      <c r="T36" s="26">
        <v>220</v>
      </c>
      <c r="U36" s="26">
        <v>55</v>
      </c>
      <c r="V36" s="14"/>
      <c r="W36" s="12"/>
      <c r="X36" s="12"/>
      <c r="Y36" s="12"/>
      <c r="Z36" s="12"/>
      <c r="AA36" s="16"/>
    </row>
    <row r="37" spans="1:27" ht="38.25">
      <c r="A37" s="30" t="s">
        <v>106</v>
      </c>
      <c r="B37" s="32" t="s">
        <v>42</v>
      </c>
      <c r="C37" s="33">
        <f t="shared" si="2"/>
        <v>110</v>
      </c>
      <c r="D37" s="33">
        <f t="shared" si="3"/>
        <v>110</v>
      </c>
      <c r="E37" s="33">
        <f t="shared" si="7"/>
        <v>0</v>
      </c>
      <c r="F37" s="33">
        <f t="shared" si="8"/>
        <v>1</v>
      </c>
      <c r="G37" s="33">
        <f t="shared" si="9"/>
        <v>110</v>
      </c>
      <c r="H37" s="33"/>
      <c r="I37" s="33"/>
      <c r="J37" s="33"/>
      <c r="K37" s="33"/>
      <c r="L37" s="33">
        <v>1</v>
      </c>
      <c r="M37" s="33">
        <v>110</v>
      </c>
      <c r="N37" s="33"/>
      <c r="O37" s="33"/>
      <c r="P37" s="33"/>
      <c r="Q37" s="33"/>
      <c r="R37" s="33"/>
      <c r="S37" s="33"/>
      <c r="T37" s="33"/>
      <c r="U37" s="33"/>
      <c r="V37" s="14"/>
      <c r="W37" s="12"/>
      <c r="X37" s="12"/>
      <c r="Y37" s="12"/>
      <c r="Z37" s="12"/>
      <c r="AA37" s="16"/>
    </row>
    <row r="38" spans="1:27" ht="12.75">
      <c r="A38" s="35" t="s">
        <v>107</v>
      </c>
      <c r="B38" s="32" t="s">
        <v>51</v>
      </c>
      <c r="C38" s="33">
        <f t="shared" si="2"/>
        <v>150</v>
      </c>
      <c r="D38" s="33">
        <f t="shared" si="3"/>
        <v>95</v>
      </c>
      <c r="E38" s="33">
        <f t="shared" si="7"/>
        <v>55</v>
      </c>
      <c r="F38" s="33">
        <f t="shared" si="8"/>
        <v>0</v>
      </c>
      <c r="G38" s="33">
        <f t="shared" si="9"/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>
        <v>380</v>
      </c>
      <c r="S38" s="33">
        <v>95</v>
      </c>
      <c r="T38" s="33">
        <v>220</v>
      </c>
      <c r="U38" s="33">
        <v>55</v>
      </c>
      <c r="V38" s="14"/>
      <c r="W38" s="12"/>
      <c r="X38" s="12"/>
      <c r="Y38" s="12"/>
      <c r="Z38" s="12"/>
      <c r="AA38" s="16"/>
    </row>
    <row r="39" spans="1:27" ht="63.75">
      <c r="A39" s="35">
        <v>5</v>
      </c>
      <c r="B39" s="40" t="s">
        <v>36</v>
      </c>
      <c r="C39" s="26">
        <f t="shared" si="2"/>
        <v>211.45000000000002</v>
      </c>
      <c r="D39" s="26">
        <f t="shared" si="3"/>
        <v>173.05</v>
      </c>
      <c r="E39" s="26">
        <f t="shared" si="7"/>
        <v>38.4</v>
      </c>
      <c r="F39" s="26">
        <f t="shared" si="8"/>
        <v>1</v>
      </c>
      <c r="G39" s="26">
        <f t="shared" si="9"/>
        <v>110</v>
      </c>
      <c r="H39" s="26"/>
      <c r="I39" s="26"/>
      <c r="J39" s="26"/>
      <c r="K39" s="26"/>
      <c r="L39" s="26">
        <v>1</v>
      </c>
      <c r="M39" s="26">
        <v>110</v>
      </c>
      <c r="N39" s="26"/>
      <c r="O39" s="26"/>
      <c r="P39" s="26"/>
      <c r="Q39" s="26"/>
      <c r="R39" s="26">
        <v>252</v>
      </c>
      <c r="S39" s="26">
        <v>63.05</v>
      </c>
      <c r="T39" s="26">
        <v>153</v>
      </c>
      <c r="U39" s="26">
        <v>38.4</v>
      </c>
      <c r="V39" s="14"/>
      <c r="W39" s="12"/>
      <c r="X39" s="12"/>
      <c r="Y39" s="12"/>
      <c r="Z39" s="12"/>
      <c r="AA39" s="16"/>
    </row>
    <row r="40" spans="1:27" ht="38.25">
      <c r="A40" s="30" t="s">
        <v>108</v>
      </c>
      <c r="B40" s="32" t="s">
        <v>42</v>
      </c>
      <c r="C40" s="33">
        <f t="shared" si="2"/>
        <v>110</v>
      </c>
      <c r="D40" s="33">
        <f t="shared" si="3"/>
        <v>110</v>
      </c>
      <c r="E40" s="33">
        <f t="shared" si="7"/>
        <v>0</v>
      </c>
      <c r="F40" s="33">
        <f t="shared" si="8"/>
        <v>1</v>
      </c>
      <c r="G40" s="33">
        <f t="shared" si="9"/>
        <v>110</v>
      </c>
      <c r="H40" s="33"/>
      <c r="I40" s="33"/>
      <c r="J40" s="33"/>
      <c r="K40" s="33"/>
      <c r="L40" s="33">
        <v>1</v>
      </c>
      <c r="M40" s="33">
        <v>110</v>
      </c>
      <c r="N40" s="33"/>
      <c r="O40" s="33"/>
      <c r="P40" s="33"/>
      <c r="Q40" s="33"/>
      <c r="R40" s="33"/>
      <c r="S40" s="33"/>
      <c r="T40" s="33"/>
      <c r="U40" s="33"/>
      <c r="V40" s="14"/>
      <c r="W40" s="12"/>
      <c r="X40" s="12"/>
      <c r="Y40" s="12"/>
      <c r="Z40" s="12"/>
      <c r="AA40" s="16"/>
    </row>
    <row r="41" spans="1:27" ht="12.75">
      <c r="A41" s="35" t="s">
        <v>109</v>
      </c>
      <c r="B41" s="32" t="s">
        <v>44</v>
      </c>
      <c r="C41" s="33">
        <f t="shared" si="2"/>
        <v>101.44999999999999</v>
      </c>
      <c r="D41" s="33">
        <f t="shared" si="3"/>
        <v>63.05</v>
      </c>
      <c r="E41" s="33">
        <f t="shared" si="7"/>
        <v>38.4</v>
      </c>
      <c r="F41" s="33">
        <f t="shared" si="8"/>
        <v>0</v>
      </c>
      <c r="G41" s="33">
        <f t="shared" si="9"/>
        <v>0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>
        <v>252</v>
      </c>
      <c r="S41" s="33">
        <v>63.05</v>
      </c>
      <c r="T41" s="33">
        <v>153</v>
      </c>
      <c r="U41" s="33">
        <v>38.4</v>
      </c>
      <c r="V41" s="14"/>
      <c r="W41" s="12"/>
      <c r="X41" s="12"/>
      <c r="Y41" s="12"/>
      <c r="Z41" s="12"/>
      <c r="AA41" s="16"/>
    </row>
    <row r="42" spans="1:27" ht="63.75">
      <c r="A42" s="35">
        <v>6</v>
      </c>
      <c r="B42" s="25" t="s">
        <v>37</v>
      </c>
      <c r="C42" s="41">
        <f t="shared" si="2"/>
        <v>210</v>
      </c>
      <c r="D42" s="41">
        <f t="shared" si="3"/>
        <v>173.5</v>
      </c>
      <c r="E42" s="41">
        <f t="shared" si="7"/>
        <v>36.5</v>
      </c>
      <c r="F42" s="41">
        <f t="shared" si="8"/>
        <v>1</v>
      </c>
      <c r="G42" s="41">
        <f t="shared" si="9"/>
        <v>110</v>
      </c>
      <c r="H42" s="41"/>
      <c r="I42" s="41"/>
      <c r="J42" s="41"/>
      <c r="K42" s="41"/>
      <c r="L42" s="41">
        <v>1</v>
      </c>
      <c r="M42" s="41">
        <v>110</v>
      </c>
      <c r="N42" s="41"/>
      <c r="O42" s="41"/>
      <c r="P42" s="41"/>
      <c r="Q42" s="41"/>
      <c r="R42" s="41">
        <v>254</v>
      </c>
      <c r="S42" s="41">
        <v>63.5</v>
      </c>
      <c r="T42" s="41">
        <v>146</v>
      </c>
      <c r="U42" s="41">
        <v>36.5</v>
      </c>
      <c r="V42" s="15"/>
      <c r="W42" s="18"/>
      <c r="X42" s="12"/>
      <c r="Y42" s="12"/>
      <c r="Z42" s="12"/>
      <c r="AA42" s="16"/>
    </row>
    <row r="43" spans="1:27" ht="38.25">
      <c r="A43" s="41" t="s">
        <v>110</v>
      </c>
      <c r="B43" s="37" t="s">
        <v>42</v>
      </c>
      <c r="C43" s="33">
        <f t="shared" si="2"/>
        <v>110</v>
      </c>
      <c r="D43" s="33">
        <f t="shared" si="3"/>
        <v>110</v>
      </c>
      <c r="E43" s="33">
        <f t="shared" si="7"/>
        <v>0</v>
      </c>
      <c r="F43" s="33">
        <f t="shared" si="8"/>
        <v>1</v>
      </c>
      <c r="G43" s="33">
        <f t="shared" si="9"/>
        <v>110</v>
      </c>
      <c r="H43" s="33"/>
      <c r="I43" s="33"/>
      <c r="J43" s="33"/>
      <c r="K43" s="33"/>
      <c r="L43" s="33">
        <v>1</v>
      </c>
      <c r="M43" s="33">
        <v>110</v>
      </c>
      <c r="N43" s="33"/>
      <c r="O43" s="33"/>
      <c r="P43" s="33"/>
      <c r="Q43" s="33"/>
      <c r="R43" s="33"/>
      <c r="S43" s="33"/>
      <c r="T43" s="33"/>
      <c r="U43" s="33"/>
      <c r="V43" s="14"/>
      <c r="W43" s="12"/>
      <c r="X43" s="12"/>
      <c r="Y43" s="12"/>
      <c r="Z43" s="12"/>
      <c r="AA43" s="16"/>
    </row>
    <row r="44" spans="1:27" ht="12.75">
      <c r="A44" s="33" t="s">
        <v>111</v>
      </c>
      <c r="B44" s="32" t="s">
        <v>44</v>
      </c>
      <c r="C44" s="33">
        <f t="shared" si="2"/>
        <v>100</v>
      </c>
      <c r="D44" s="33">
        <f t="shared" si="3"/>
        <v>63.5</v>
      </c>
      <c r="E44" s="33">
        <f t="shared" si="7"/>
        <v>36.5</v>
      </c>
      <c r="F44" s="33">
        <f t="shared" si="8"/>
        <v>0</v>
      </c>
      <c r="G44" s="33">
        <f t="shared" si="9"/>
        <v>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>
        <v>254</v>
      </c>
      <c r="S44" s="33">
        <v>63.5</v>
      </c>
      <c r="T44" s="33">
        <v>146</v>
      </c>
      <c r="U44" s="33">
        <v>36.5</v>
      </c>
      <c r="V44" s="14"/>
      <c r="W44" s="12"/>
      <c r="X44" s="12"/>
      <c r="Y44" s="12"/>
      <c r="Z44" s="12"/>
      <c r="AA44" s="16"/>
    </row>
    <row r="45" spans="1:27" ht="63.75">
      <c r="A45" s="33">
        <v>7</v>
      </c>
      <c r="B45" s="25" t="s">
        <v>38</v>
      </c>
      <c r="C45" s="26">
        <f t="shared" si="2"/>
        <v>1110</v>
      </c>
      <c r="D45" s="26">
        <f t="shared" si="3"/>
        <v>1055</v>
      </c>
      <c r="E45" s="26">
        <f t="shared" si="7"/>
        <v>55</v>
      </c>
      <c r="F45" s="26">
        <f t="shared" si="8"/>
        <v>33</v>
      </c>
      <c r="G45" s="26">
        <f t="shared" si="9"/>
        <v>210</v>
      </c>
      <c r="H45" s="26">
        <f>H46+H47+H48+H49+H50+H51+H52+H53+H54+H55+H56+H57+H58+H59+H60+H61+H62+H63+H64+H65+H66+H67+H68+H69+H70+H71+H72+H73+H74+H75+H76+H77+H78</f>
        <v>32</v>
      </c>
      <c r="I45" s="26">
        <f>I46+I47+I48+I49+I50+I51+I52+I53+I54+I55+I56+I57+I58+I59+I60+I61+I62+I63+I64+I65+I66+I67+I68+I69+I70+I71+I72+I73+I74+I75+I76+I77+I78</f>
        <v>100</v>
      </c>
      <c r="J45" s="26"/>
      <c r="K45" s="26"/>
      <c r="L45" s="26">
        <v>1</v>
      </c>
      <c r="M45" s="26">
        <v>110</v>
      </c>
      <c r="N45" s="26"/>
      <c r="O45" s="26"/>
      <c r="P45" s="26">
        <v>1</v>
      </c>
      <c r="Q45" s="26">
        <v>750</v>
      </c>
      <c r="R45" s="26">
        <f>R80</f>
        <v>380</v>
      </c>
      <c r="S45" s="26">
        <f>S80</f>
        <v>95</v>
      </c>
      <c r="T45" s="26">
        <f>T80</f>
        <v>220</v>
      </c>
      <c r="U45" s="26">
        <f>U80</f>
        <v>55</v>
      </c>
      <c r="V45" s="14"/>
      <c r="W45" s="12"/>
      <c r="X45" s="12"/>
      <c r="Y45" s="12"/>
      <c r="Z45" s="12"/>
      <c r="AA45" s="16"/>
    </row>
    <row r="46" spans="1:27" ht="38.25">
      <c r="A46" s="26" t="s">
        <v>112</v>
      </c>
      <c r="B46" s="32" t="s">
        <v>42</v>
      </c>
      <c r="C46" s="33">
        <f t="shared" si="2"/>
        <v>110</v>
      </c>
      <c r="D46" s="33">
        <f t="shared" si="3"/>
        <v>110</v>
      </c>
      <c r="E46" s="33">
        <f t="shared" si="7"/>
        <v>0</v>
      </c>
      <c r="F46" s="33">
        <f t="shared" si="8"/>
        <v>1</v>
      </c>
      <c r="G46" s="33">
        <f t="shared" si="9"/>
        <v>110</v>
      </c>
      <c r="H46" s="33"/>
      <c r="I46" s="33"/>
      <c r="J46" s="33"/>
      <c r="K46" s="33"/>
      <c r="L46" s="33">
        <v>1</v>
      </c>
      <c r="M46" s="33">
        <v>110</v>
      </c>
      <c r="N46" s="33"/>
      <c r="O46" s="33"/>
      <c r="P46" s="33"/>
      <c r="Q46" s="33"/>
      <c r="R46" s="33"/>
      <c r="S46" s="33"/>
      <c r="T46" s="33"/>
      <c r="U46" s="33"/>
      <c r="V46" s="14"/>
      <c r="W46" s="12"/>
      <c r="X46" s="12"/>
      <c r="Y46" s="12"/>
      <c r="Z46" s="12"/>
      <c r="AA46" s="16"/>
    </row>
    <row r="47" spans="1:27" ht="25.5">
      <c r="A47" s="33" t="s">
        <v>113</v>
      </c>
      <c r="B47" s="32" t="s">
        <v>56</v>
      </c>
      <c r="C47" s="33">
        <f t="shared" si="2"/>
        <v>1.5</v>
      </c>
      <c r="D47" s="33">
        <f t="shared" si="3"/>
        <v>1.5</v>
      </c>
      <c r="E47" s="33">
        <f t="shared" si="7"/>
        <v>0</v>
      </c>
      <c r="F47" s="33">
        <f t="shared" si="8"/>
        <v>1</v>
      </c>
      <c r="G47" s="33">
        <f t="shared" si="9"/>
        <v>1.5</v>
      </c>
      <c r="H47" s="33">
        <v>1</v>
      </c>
      <c r="I47" s="33">
        <v>1.5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14"/>
      <c r="W47" s="12"/>
      <c r="X47" s="12"/>
      <c r="Y47" s="12"/>
      <c r="Z47" s="12"/>
      <c r="AA47" s="16"/>
    </row>
    <row r="48" spans="1:27" ht="12.75">
      <c r="A48" s="34" t="s">
        <v>114</v>
      </c>
      <c r="B48" s="32" t="s">
        <v>57</v>
      </c>
      <c r="C48" s="33">
        <f t="shared" si="2"/>
        <v>4.8</v>
      </c>
      <c r="D48" s="33">
        <f t="shared" si="3"/>
        <v>4.8</v>
      </c>
      <c r="E48" s="33">
        <f t="shared" si="7"/>
        <v>0</v>
      </c>
      <c r="F48" s="33">
        <f t="shared" si="8"/>
        <v>1</v>
      </c>
      <c r="G48" s="33">
        <f t="shared" si="9"/>
        <v>4.8</v>
      </c>
      <c r="H48" s="33">
        <v>1</v>
      </c>
      <c r="I48" s="33">
        <v>4.8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14"/>
      <c r="W48" s="12"/>
      <c r="X48" s="12"/>
      <c r="Y48" s="12"/>
      <c r="Z48" s="12"/>
      <c r="AA48" s="16"/>
    </row>
    <row r="49" spans="1:27" ht="25.5">
      <c r="A49" s="33" t="s">
        <v>115</v>
      </c>
      <c r="B49" s="32" t="s">
        <v>58</v>
      </c>
      <c r="C49" s="33">
        <f t="shared" si="2"/>
        <v>1.7</v>
      </c>
      <c r="D49" s="33">
        <f t="shared" si="3"/>
        <v>1.7</v>
      </c>
      <c r="E49" s="33">
        <f t="shared" si="7"/>
        <v>0</v>
      </c>
      <c r="F49" s="33">
        <f t="shared" si="8"/>
        <v>1</v>
      </c>
      <c r="G49" s="33">
        <f t="shared" si="9"/>
        <v>1.7</v>
      </c>
      <c r="H49" s="33">
        <v>1</v>
      </c>
      <c r="I49" s="33">
        <v>1.7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14"/>
      <c r="W49" s="12"/>
      <c r="X49" s="12"/>
      <c r="Y49" s="12"/>
      <c r="Z49" s="12"/>
      <c r="AA49" s="16"/>
    </row>
    <row r="50" spans="1:27" ht="25.5">
      <c r="A50" s="33" t="s">
        <v>116</v>
      </c>
      <c r="B50" s="32" t="s">
        <v>59</v>
      </c>
      <c r="C50" s="33">
        <f t="shared" si="2"/>
        <v>4.4</v>
      </c>
      <c r="D50" s="33">
        <f t="shared" si="3"/>
        <v>4.4</v>
      </c>
      <c r="E50" s="33">
        <f t="shared" si="7"/>
        <v>0</v>
      </c>
      <c r="F50" s="33">
        <f t="shared" si="8"/>
        <v>1</v>
      </c>
      <c r="G50" s="33">
        <f t="shared" si="9"/>
        <v>4.4</v>
      </c>
      <c r="H50" s="33">
        <v>1</v>
      </c>
      <c r="I50" s="33">
        <v>4.4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14"/>
      <c r="W50" s="12"/>
      <c r="X50" s="12"/>
      <c r="Y50" s="12"/>
      <c r="Z50" s="12"/>
      <c r="AA50" s="16"/>
    </row>
    <row r="51" spans="1:27" ht="25.5">
      <c r="A51" s="33" t="s">
        <v>117</v>
      </c>
      <c r="B51" s="32" t="s">
        <v>60</v>
      </c>
      <c r="C51" s="33">
        <f t="shared" si="2"/>
        <v>2.7</v>
      </c>
      <c r="D51" s="33">
        <f t="shared" si="3"/>
        <v>2.7</v>
      </c>
      <c r="E51" s="33">
        <f t="shared" si="7"/>
        <v>0</v>
      </c>
      <c r="F51" s="33">
        <f t="shared" si="8"/>
        <v>1</v>
      </c>
      <c r="G51" s="33">
        <f t="shared" si="9"/>
        <v>2.7</v>
      </c>
      <c r="H51" s="33">
        <v>1</v>
      </c>
      <c r="I51" s="33">
        <v>2.7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14"/>
      <c r="W51" s="12"/>
      <c r="X51" s="12"/>
      <c r="Y51" s="12"/>
      <c r="Z51" s="12"/>
      <c r="AA51" s="16"/>
    </row>
    <row r="52" spans="1:27" ht="12.75">
      <c r="A52" s="39" t="s">
        <v>118</v>
      </c>
      <c r="B52" s="32" t="s">
        <v>61</v>
      </c>
      <c r="C52" s="33">
        <f t="shared" si="2"/>
        <v>1.9</v>
      </c>
      <c r="D52" s="33">
        <f t="shared" si="3"/>
        <v>1.9</v>
      </c>
      <c r="E52" s="33">
        <f t="shared" si="7"/>
        <v>0</v>
      </c>
      <c r="F52" s="33">
        <f t="shared" si="8"/>
        <v>1</v>
      </c>
      <c r="G52" s="33">
        <f t="shared" si="9"/>
        <v>1.9</v>
      </c>
      <c r="H52" s="33">
        <v>1</v>
      </c>
      <c r="I52" s="33">
        <v>1.9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14"/>
      <c r="W52" s="12"/>
      <c r="X52" s="12"/>
      <c r="Y52" s="12"/>
      <c r="Z52" s="12"/>
      <c r="AA52" s="16"/>
    </row>
    <row r="53" spans="1:27" ht="12.75">
      <c r="A53" s="34" t="s">
        <v>119</v>
      </c>
      <c r="B53" s="32" t="s">
        <v>62</v>
      </c>
      <c r="C53" s="33">
        <f t="shared" si="2"/>
        <v>5</v>
      </c>
      <c r="D53" s="33">
        <f t="shared" si="3"/>
        <v>5</v>
      </c>
      <c r="E53" s="33">
        <f t="shared" si="7"/>
        <v>0</v>
      </c>
      <c r="F53" s="33">
        <f t="shared" si="8"/>
        <v>1</v>
      </c>
      <c r="G53" s="33">
        <f t="shared" si="9"/>
        <v>5</v>
      </c>
      <c r="H53" s="33">
        <v>1</v>
      </c>
      <c r="I53" s="33">
        <v>5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14"/>
      <c r="W53" s="12"/>
      <c r="X53" s="12"/>
      <c r="Y53" s="12"/>
      <c r="Z53" s="12"/>
      <c r="AA53" s="16"/>
    </row>
    <row r="54" spans="1:27" ht="12.75">
      <c r="A54" s="33" t="s">
        <v>120</v>
      </c>
      <c r="B54" s="32" t="s">
        <v>63</v>
      </c>
      <c r="C54" s="33">
        <f t="shared" si="2"/>
        <v>1.7</v>
      </c>
      <c r="D54" s="33">
        <f t="shared" si="3"/>
        <v>1.7</v>
      </c>
      <c r="E54" s="33">
        <f t="shared" si="7"/>
        <v>0</v>
      </c>
      <c r="F54" s="33">
        <f t="shared" si="8"/>
        <v>1</v>
      </c>
      <c r="G54" s="33">
        <f t="shared" si="9"/>
        <v>1.7</v>
      </c>
      <c r="H54" s="33">
        <v>1</v>
      </c>
      <c r="I54" s="33">
        <v>1.7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14"/>
      <c r="W54" s="12"/>
      <c r="X54" s="12"/>
      <c r="Y54" s="12"/>
      <c r="Z54" s="12"/>
      <c r="AA54" s="16"/>
    </row>
    <row r="55" spans="1:27" ht="25.5">
      <c r="A55" s="33" t="s">
        <v>121</v>
      </c>
      <c r="B55" s="32" t="s">
        <v>64</v>
      </c>
      <c r="C55" s="33">
        <f t="shared" si="2"/>
        <v>6.4</v>
      </c>
      <c r="D55" s="33">
        <f t="shared" si="3"/>
        <v>6.4</v>
      </c>
      <c r="E55" s="33">
        <f t="shared" si="7"/>
        <v>0</v>
      </c>
      <c r="F55" s="33">
        <f t="shared" si="8"/>
        <v>1</v>
      </c>
      <c r="G55" s="33">
        <f t="shared" si="9"/>
        <v>6.4</v>
      </c>
      <c r="H55" s="33">
        <v>1</v>
      </c>
      <c r="I55" s="33">
        <v>6.4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14"/>
      <c r="W55" s="12"/>
      <c r="X55" s="12"/>
      <c r="Y55" s="12"/>
      <c r="Z55" s="12"/>
      <c r="AA55" s="16"/>
    </row>
    <row r="56" spans="1:27" ht="12.75">
      <c r="A56" s="33" t="s">
        <v>122</v>
      </c>
      <c r="B56" s="32" t="s">
        <v>65</v>
      </c>
      <c r="C56" s="33">
        <f t="shared" si="2"/>
        <v>6.8</v>
      </c>
      <c r="D56" s="33">
        <f t="shared" si="3"/>
        <v>6.8</v>
      </c>
      <c r="E56" s="33">
        <f t="shared" si="7"/>
        <v>0</v>
      </c>
      <c r="F56" s="33">
        <f t="shared" si="8"/>
        <v>1</v>
      </c>
      <c r="G56" s="33">
        <f t="shared" si="9"/>
        <v>6.8</v>
      </c>
      <c r="H56" s="33">
        <v>1</v>
      </c>
      <c r="I56" s="33">
        <v>6.8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14"/>
      <c r="W56" s="12"/>
      <c r="X56" s="12"/>
      <c r="Y56" s="12"/>
      <c r="Z56" s="12"/>
      <c r="AA56" s="16"/>
    </row>
    <row r="57" spans="1:27" ht="12.75">
      <c r="A57" s="39" t="s">
        <v>123</v>
      </c>
      <c r="B57" s="32" t="s">
        <v>66</v>
      </c>
      <c r="C57" s="33">
        <f t="shared" si="2"/>
        <v>3.7</v>
      </c>
      <c r="D57" s="33">
        <f t="shared" si="3"/>
        <v>3.7</v>
      </c>
      <c r="E57" s="33">
        <f t="shared" si="7"/>
        <v>0</v>
      </c>
      <c r="F57" s="33">
        <f t="shared" si="8"/>
        <v>1</v>
      </c>
      <c r="G57" s="33">
        <f t="shared" si="9"/>
        <v>3.7</v>
      </c>
      <c r="H57" s="33">
        <v>1</v>
      </c>
      <c r="I57" s="33">
        <v>3.7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14"/>
      <c r="W57" s="12"/>
      <c r="X57" s="12"/>
      <c r="Y57" s="12"/>
      <c r="Z57" s="12"/>
      <c r="AA57" s="16"/>
    </row>
    <row r="58" spans="1:27" ht="12.75">
      <c r="A58" s="34" t="s">
        <v>124</v>
      </c>
      <c r="B58" s="37" t="s">
        <v>67</v>
      </c>
      <c r="C58" s="33">
        <f t="shared" si="2"/>
        <v>1.4</v>
      </c>
      <c r="D58" s="33">
        <f t="shared" si="3"/>
        <v>1.4</v>
      </c>
      <c r="E58" s="33">
        <f t="shared" si="7"/>
        <v>0</v>
      </c>
      <c r="F58" s="33">
        <f t="shared" si="8"/>
        <v>1</v>
      </c>
      <c r="G58" s="33">
        <f t="shared" si="9"/>
        <v>1.4</v>
      </c>
      <c r="H58" s="33">
        <v>1</v>
      </c>
      <c r="I58" s="33">
        <v>1.4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14"/>
      <c r="W58" s="12"/>
      <c r="X58" s="12"/>
      <c r="Y58" s="12"/>
      <c r="Z58" s="12"/>
      <c r="AA58" s="16"/>
    </row>
    <row r="59" spans="1:27" ht="12.75">
      <c r="A59" s="33" t="s">
        <v>125</v>
      </c>
      <c r="B59" s="32" t="s">
        <v>68</v>
      </c>
      <c r="C59" s="33">
        <f t="shared" si="2"/>
        <v>0.7</v>
      </c>
      <c r="D59" s="33">
        <f t="shared" si="3"/>
        <v>0.7</v>
      </c>
      <c r="E59" s="33">
        <f t="shared" si="7"/>
        <v>0</v>
      </c>
      <c r="F59" s="33">
        <f t="shared" si="8"/>
        <v>1</v>
      </c>
      <c r="G59" s="33">
        <f t="shared" si="9"/>
        <v>0.7</v>
      </c>
      <c r="H59" s="33">
        <v>1</v>
      </c>
      <c r="I59" s="33">
        <v>0.7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14"/>
      <c r="W59" s="12"/>
      <c r="X59" s="12"/>
      <c r="Y59" s="12"/>
      <c r="Z59" s="12"/>
      <c r="AA59" s="16"/>
    </row>
    <row r="60" spans="1:27" ht="25.5">
      <c r="A60" s="33" t="s">
        <v>126</v>
      </c>
      <c r="B60" s="32" t="s">
        <v>69</v>
      </c>
      <c r="C60" s="33">
        <f t="shared" si="2"/>
        <v>0.4</v>
      </c>
      <c r="D60" s="33">
        <f t="shared" si="3"/>
        <v>0.4</v>
      </c>
      <c r="E60" s="33">
        <f t="shared" si="7"/>
        <v>0</v>
      </c>
      <c r="F60" s="33">
        <f t="shared" si="8"/>
        <v>1</v>
      </c>
      <c r="G60" s="33">
        <f t="shared" si="9"/>
        <v>0.4</v>
      </c>
      <c r="H60" s="33">
        <v>1</v>
      </c>
      <c r="I60" s="33">
        <v>0.4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14"/>
      <c r="W60" s="12"/>
      <c r="X60" s="12"/>
      <c r="Y60" s="12"/>
      <c r="Z60" s="12"/>
      <c r="AA60" s="16"/>
    </row>
    <row r="61" spans="1:27" ht="25.5">
      <c r="A61" s="33" t="s">
        <v>127</v>
      </c>
      <c r="B61" s="32" t="s">
        <v>70</v>
      </c>
      <c r="C61" s="33">
        <f t="shared" si="2"/>
        <v>0.7</v>
      </c>
      <c r="D61" s="33">
        <f t="shared" si="3"/>
        <v>0.7</v>
      </c>
      <c r="E61" s="33">
        <f t="shared" si="7"/>
        <v>0</v>
      </c>
      <c r="F61" s="33">
        <f t="shared" si="8"/>
        <v>1</v>
      </c>
      <c r="G61" s="33">
        <f t="shared" si="9"/>
        <v>0.7</v>
      </c>
      <c r="H61" s="33">
        <v>1</v>
      </c>
      <c r="I61" s="33">
        <v>0.7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14"/>
      <c r="W61" s="12"/>
      <c r="X61" s="12"/>
      <c r="Y61" s="12"/>
      <c r="Z61" s="12"/>
      <c r="AA61" s="16"/>
    </row>
    <row r="62" spans="1:27" ht="12.75">
      <c r="A62" s="33" t="s">
        <v>128</v>
      </c>
      <c r="B62" s="32" t="s">
        <v>71</v>
      </c>
      <c r="C62" s="33">
        <f t="shared" si="2"/>
        <v>0.6</v>
      </c>
      <c r="D62" s="33">
        <f t="shared" si="3"/>
        <v>0.6</v>
      </c>
      <c r="E62" s="33">
        <f t="shared" si="7"/>
        <v>0</v>
      </c>
      <c r="F62" s="33">
        <f t="shared" si="8"/>
        <v>1</v>
      </c>
      <c r="G62" s="33">
        <f t="shared" si="9"/>
        <v>0.6</v>
      </c>
      <c r="H62" s="33">
        <v>1</v>
      </c>
      <c r="I62" s="33">
        <v>0.6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14"/>
      <c r="W62" s="12"/>
      <c r="X62" s="12"/>
      <c r="Y62" s="12"/>
      <c r="Z62" s="12"/>
      <c r="AA62" s="16"/>
    </row>
    <row r="63" spans="1:27" ht="25.5">
      <c r="A63" s="34" t="s">
        <v>129</v>
      </c>
      <c r="B63" s="32" t="s">
        <v>72</v>
      </c>
      <c r="C63" s="33">
        <f t="shared" si="2"/>
        <v>0.4</v>
      </c>
      <c r="D63" s="33">
        <f t="shared" si="3"/>
        <v>0.4</v>
      </c>
      <c r="E63" s="33">
        <f t="shared" si="7"/>
        <v>0</v>
      </c>
      <c r="F63" s="33">
        <f t="shared" si="8"/>
        <v>1</v>
      </c>
      <c r="G63" s="33">
        <f t="shared" si="9"/>
        <v>0.4</v>
      </c>
      <c r="H63" s="33">
        <v>1</v>
      </c>
      <c r="I63" s="33">
        <v>0.4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14"/>
      <c r="W63" s="12"/>
      <c r="X63" s="12"/>
      <c r="Y63" s="12"/>
      <c r="Z63" s="12"/>
      <c r="AA63" s="16"/>
    </row>
    <row r="64" spans="1:27" ht="12.75">
      <c r="A64" s="33" t="s">
        <v>130</v>
      </c>
      <c r="B64" s="32" t="s">
        <v>73</v>
      </c>
      <c r="C64" s="33">
        <f t="shared" si="2"/>
        <v>0.8</v>
      </c>
      <c r="D64" s="33">
        <f t="shared" si="3"/>
        <v>0.8</v>
      </c>
      <c r="E64" s="33">
        <f t="shared" si="7"/>
        <v>0</v>
      </c>
      <c r="F64" s="33">
        <f t="shared" si="8"/>
        <v>1</v>
      </c>
      <c r="G64" s="33">
        <f t="shared" si="9"/>
        <v>0.8</v>
      </c>
      <c r="H64" s="33">
        <v>1</v>
      </c>
      <c r="I64" s="33">
        <v>0.8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14"/>
      <c r="W64" s="12"/>
      <c r="X64" s="12"/>
      <c r="Y64" s="12"/>
      <c r="Z64" s="12"/>
      <c r="AA64" s="16"/>
    </row>
    <row r="65" spans="1:27" ht="25.5">
      <c r="A65" s="33" t="s">
        <v>131</v>
      </c>
      <c r="B65" s="32" t="s">
        <v>74</v>
      </c>
      <c r="C65" s="33">
        <f t="shared" si="2"/>
        <v>0.8</v>
      </c>
      <c r="D65" s="33">
        <f t="shared" si="3"/>
        <v>0.8</v>
      </c>
      <c r="E65" s="33">
        <f t="shared" si="7"/>
        <v>0</v>
      </c>
      <c r="F65" s="33">
        <f t="shared" si="8"/>
        <v>1</v>
      </c>
      <c r="G65" s="33">
        <f t="shared" si="9"/>
        <v>0.8</v>
      </c>
      <c r="H65" s="33">
        <v>1</v>
      </c>
      <c r="I65" s="33">
        <v>0.8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14"/>
      <c r="W65" s="12"/>
      <c r="X65" s="12"/>
      <c r="Y65" s="12"/>
      <c r="Z65" s="12"/>
      <c r="AA65" s="16"/>
    </row>
    <row r="66" spans="1:27" ht="25.5">
      <c r="A66" s="34" t="s">
        <v>132</v>
      </c>
      <c r="B66" s="38" t="s">
        <v>75</v>
      </c>
      <c r="C66" s="39">
        <f t="shared" si="2"/>
        <v>0.8</v>
      </c>
      <c r="D66" s="39">
        <f t="shared" si="3"/>
        <v>0.8</v>
      </c>
      <c r="E66" s="39">
        <f t="shared" si="7"/>
        <v>0</v>
      </c>
      <c r="F66" s="39">
        <f t="shared" si="8"/>
        <v>1</v>
      </c>
      <c r="G66" s="39">
        <f t="shared" si="9"/>
        <v>0.8</v>
      </c>
      <c r="H66" s="39">
        <v>1</v>
      </c>
      <c r="I66" s="39">
        <v>0.8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7"/>
      <c r="W66" s="19"/>
      <c r="X66" s="12"/>
      <c r="Y66" s="12"/>
      <c r="Z66" s="12"/>
      <c r="AA66" s="16"/>
    </row>
    <row r="67" spans="1:27" ht="25.5">
      <c r="A67" s="33" t="s">
        <v>133</v>
      </c>
      <c r="B67" s="32" t="s">
        <v>76</v>
      </c>
      <c r="C67" s="33">
        <f t="shared" si="2"/>
        <v>0.8</v>
      </c>
      <c r="D67" s="33">
        <f t="shared" si="3"/>
        <v>0.8</v>
      </c>
      <c r="E67" s="33">
        <f t="shared" si="7"/>
        <v>0</v>
      </c>
      <c r="F67" s="33">
        <f t="shared" si="8"/>
        <v>1</v>
      </c>
      <c r="G67" s="33">
        <f t="shared" si="9"/>
        <v>0.8</v>
      </c>
      <c r="H67" s="33">
        <v>1</v>
      </c>
      <c r="I67" s="33">
        <v>0.8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14"/>
      <c r="W67" s="12"/>
      <c r="X67" s="12"/>
      <c r="Y67" s="12"/>
      <c r="Z67" s="12"/>
      <c r="AA67" s="16"/>
    </row>
    <row r="68" spans="1:27" ht="25.5">
      <c r="A68" s="34" t="s">
        <v>134</v>
      </c>
      <c r="B68" s="32" t="s">
        <v>77</v>
      </c>
      <c r="C68" s="33">
        <f t="shared" si="2"/>
        <v>0.8</v>
      </c>
      <c r="D68" s="33">
        <f t="shared" si="3"/>
        <v>0.8</v>
      </c>
      <c r="E68" s="33">
        <f t="shared" si="7"/>
        <v>0</v>
      </c>
      <c r="F68" s="33">
        <f t="shared" si="8"/>
        <v>1</v>
      </c>
      <c r="G68" s="33">
        <f t="shared" si="9"/>
        <v>0.8</v>
      </c>
      <c r="H68" s="33">
        <v>1</v>
      </c>
      <c r="I68" s="33">
        <v>0.8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14"/>
      <c r="W68" s="12"/>
      <c r="X68" s="12"/>
      <c r="Y68" s="12"/>
      <c r="Z68" s="12"/>
      <c r="AA68" s="16"/>
    </row>
    <row r="69" spans="1:27" ht="25.5">
      <c r="A69" s="35" t="s">
        <v>135</v>
      </c>
      <c r="B69" s="32" t="s">
        <v>78</v>
      </c>
      <c r="C69" s="33">
        <f t="shared" si="2"/>
        <v>4.5</v>
      </c>
      <c r="D69" s="33">
        <f t="shared" si="3"/>
        <v>4.5</v>
      </c>
      <c r="E69" s="33">
        <f t="shared" si="7"/>
        <v>0</v>
      </c>
      <c r="F69" s="33">
        <f t="shared" si="8"/>
        <v>1</v>
      </c>
      <c r="G69" s="33">
        <f t="shared" si="9"/>
        <v>4.5</v>
      </c>
      <c r="H69" s="33">
        <v>1</v>
      </c>
      <c r="I69" s="33">
        <v>4.5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14"/>
      <c r="W69" s="12"/>
      <c r="X69" s="12"/>
      <c r="Y69" s="12"/>
      <c r="Z69" s="12"/>
      <c r="AA69" s="16"/>
    </row>
    <row r="70" spans="1:27" ht="12.75">
      <c r="A70" s="35" t="s">
        <v>136</v>
      </c>
      <c r="B70" s="32" t="s">
        <v>79</v>
      </c>
      <c r="C70" s="33">
        <f t="shared" si="2"/>
        <v>0.8</v>
      </c>
      <c r="D70" s="33">
        <f t="shared" si="3"/>
        <v>0.8</v>
      </c>
      <c r="E70" s="33">
        <f t="shared" si="7"/>
        <v>0</v>
      </c>
      <c r="F70" s="33">
        <f t="shared" si="8"/>
        <v>1</v>
      </c>
      <c r="G70" s="33">
        <f t="shared" si="9"/>
        <v>0.8</v>
      </c>
      <c r="H70" s="33">
        <v>1</v>
      </c>
      <c r="I70" s="33">
        <v>0.8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14"/>
      <c r="W70" s="12"/>
      <c r="X70" s="12"/>
      <c r="Y70" s="12"/>
      <c r="Z70" s="12"/>
      <c r="AA70" s="16"/>
    </row>
    <row r="71" spans="1:27" ht="12.75">
      <c r="A71" s="35" t="s">
        <v>137</v>
      </c>
      <c r="B71" s="32" t="s">
        <v>80</v>
      </c>
      <c r="C71" s="33">
        <f t="shared" si="2"/>
        <v>1.2</v>
      </c>
      <c r="D71" s="33">
        <f t="shared" si="3"/>
        <v>1.2</v>
      </c>
      <c r="E71" s="33">
        <f t="shared" si="7"/>
        <v>0</v>
      </c>
      <c r="F71" s="33">
        <f t="shared" si="8"/>
        <v>1</v>
      </c>
      <c r="G71" s="33">
        <f t="shared" si="9"/>
        <v>1.2</v>
      </c>
      <c r="H71" s="33">
        <v>1</v>
      </c>
      <c r="I71" s="33">
        <v>1.2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14"/>
      <c r="W71" s="12"/>
      <c r="X71" s="12"/>
      <c r="Y71" s="12"/>
      <c r="Z71" s="12"/>
      <c r="AA71" s="16"/>
    </row>
    <row r="72" spans="1:27" ht="12.75">
      <c r="A72" s="33" t="s">
        <v>138</v>
      </c>
      <c r="B72" s="32" t="s">
        <v>81</v>
      </c>
      <c r="C72" s="33">
        <f t="shared" si="2"/>
        <v>8</v>
      </c>
      <c r="D72" s="33">
        <f t="shared" si="3"/>
        <v>8</v>
      </c>
      <c r="E72" s="33">
        <f t="shared" si="7"/>
        <v>0</v>
      </c>
      <c r="F72" s="33">
        <f t="shared" si="8"/>
        <v>1</v>
      </c>
      <c r="G72" s="33">
        <f t="shared" si="9"/>
        <v>8</v>
      </c>
      <c r="H72" s="33">
        <v>1</v>
      </c>
      <c r="I72" s="33">
        <v>8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4"/>
      <c r="W72" s="12"/>
      <c r="X72" s="12"/>
      <c r="Y72" s="12"/>
      <c r="Z72" s="12"/>
      <c r="AA72" s="16"/>
    </row>
    <row r="73" spans="1:27" ht="12.75">
      <c r="A73" s="34" t="s">
        <v>139</v>
      </c>
      <c r="B73" s="38" t="s">
        <v>82</v>
      </c>
      <c r="C73" s="34">
        <f t="shared" si="2"/>
        <v>0.9</v>
      </c>
      <c r="D73" s="34">
        <f t="shared" si="3"/>
        <v>0.9</v>
      </c>
      <c r="E73" s="34">
        <f t="shared" si="7"/>
        <v>0</v>
      </c>
      <c r="F73" s="34">
        <f t="shared" si="8"/>
        <v>1</v>
      </c>
      <c r="G73" s="34">
        <f t="shared" si="9"/>
        <v>0.9</v>
      </c>
      <c r="H73" s="34">
        <v>1</v>
      </c>
      <c r="I73" s="34">
        <v>0.9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15"/>
      <c r="W73" s="18"/>
      <c r="X73" s="12"/>
      <c r="Y73" s="12"/>
      <c r="Z73" s="12"/>
      <c r="AA73" s="16"/>
    </row>
    <row r="74" spans="1:27" ht="12.75">
      <c r="A74" s="33" t="s">
        <v>140</v>
      </c>
      <c r="B74" s="32" t="s">
        <v>83</v>
      </c>
      <c r="C74" s="33">
        <f t="shared" si="2"/>
        <v>0.9</v>
      </c>
      <c r="D74" s="33">
        <f t="shared" si="3"/>
        <v>0.9</v>
      </c>
      <c r="E74" s="33">
        <f t="shared" si="7"/>
        <v>0</v>
      </c>
      <c r="F74" s="33">
        <f t="shared" si="8"/>
        <v>1</v>
      </c>
      <c r="G74" s="33">
        <f t="shared" si="9"/>
        <v>0.9</v>
      </c>
      <c r="H74" s="33">
        <v>1</v>
      </c>
      <c r="I74" s="33">
        <v>0.9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14"/>
      <c r="W74" s="12"/>
      <c r="X74" s="12"/>
      <c r="Y74" s="12"/>
      <c r="Z74" s="12"/>
      <c r="AA74" s="16"/>
    </row>
    <row r="75" spans="1:27" ht="12.75">
      <c r="A75" s="34" t="s">
        <v>141</v>
      </c>
      <c r="B75" s="32" t="s">
        <v>84</v>
      </c>
      <c r="C75" s="33">
        <f t="shared" si="2"/>
        <v>0.9</v>
      </c>
      <c r="D75" s="33">
        <f t="shared" si="3"/>
        <v>0.9</v>
      </c>
      <c r="E75" s="33">
        <f t="shared" si="7"/>
        <v>0</v>
      </c>
      <c r="F75" s="33">
        <f t="shared" si="8"/>
        <v>1</v>
      </c>
      <c r="G75" s="33">
        <f t="shared" si="9"/>
        <v>0.9</v>
      </c>
      <c r="H75" s="33">
        <v>1</v>
      </c>
      <c r="I75" s="33">
        <v>0.9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14"/>
      <c r="W75" s="12"/>
      <c r="X75" s="12"/>
      <c r="Y75" s="12"/>
      <c r="Z75" s="12"/>
      <c r="AA75" s="16"/>
    </row>
    <row r="76" spans="1:27" ht="12.75">
      <c r="A76" s="35" t="s">
        <v>142</v>
      </c>
      <c r="B76" s="32" t="s">
        <v>85</v>
      </c>
      <c r="C76" s="34">
        <f t="shared" si="2"/>
        <v>1</v>
      </c>
      <c r="D76" s="34">
        <f t="shared" si="3"/>
        <v>1</v>
      </c>
      <c r="E76" s="34">
        <f t="shared" si="7"/>
        <v>0</v>
      </c>
      <c r="F76" s="34">
        <f t="shared" si="8"/>
        <v>1</v>
      </c>
      <c r="G76" s="34">
        <f t="shared" si="9"/>
        <v>1</v>
      </c>
      <c r="H76" s="34">
        <v>1</v>
      </c>
      <c r="I76" s="34">
        <v>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15"/>
      <c r="W76" s="18"/>
      <c r="X76" s="12"/>
      <c r="Y76" s="12"/>
      <c r="Z76" s="12"/>
      <c r="AA76" s="16"/>
    </row>
    <row r="77" spans="1:27" ht="12.75">
      <c r="A77" s="33" t="s">
        <v>143</v>
      </c>
      <c r="B77" s="32" t="s">
        <v>86</v>
      </c>
      <c r="C77" s="33">
        <f t="shared" si="2"/>
        <v>1.2</v>
      </c>
      <c r="D77" s="33">
        <f t="shared" si="3"/>
        <v>1.2</v>
      </c>
      <c r="E77" s="33">
        <f t="shared" si="7"/>
        <v>0</v>
      </c>
      <c r="F77" s="33">
        <f t="shared" si="8"/>
        <v>1</v>
      </c>
      <c r="G77" s="33">
        <f t="shared" si="9"/>
        <v>1.2</v>
      </c>
      <c r="H77" s="33">
        <v>1</v>
      </c>
      <c r="I77" s="33">
        <v>1.2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14"/>
      <c r="W77" s="12"/>
      <c r="X77" s="12"/>
      <c r="Y77" s="12"/>
      <c r="Z77" s="12"/>
      <c r="AA77" s="16"/>
    </row>
    <row r="78" spans="1:27" ht="12.75">
      <c r="A78" s="34" t="s">
        <v>144</v>
      </c>
      <c r="B78" s="32" t="s">
        <v>87</v>
      </c>
      <c r="C78" s="33">
        <f t="shared" si="2"/>
        <v>31.8</v>
      </c>
      <c r="D78" s="33">
        <f t="shared" si="3"/>
        <v>31.8</v>
      </c>
      <c r="E78" s="33">
        <f t="shared" si="7"/>
        <v>0</v>
      </c>
      <c r="F78" s="33">
        <f t="shared" si="8"/>
        <v>1</v>
      </c>
      <c r="G78" s="33">
        <f t="shared" si="9"/>
        <v>31.8</v>
      </c>
      <c r="H78" s="33">
        <v>1</v>
      </c>
      <c r="I78" s="33">
        <v>31.8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14"/>
      <c r="W78" s="12"/>
      <c r="X78" s="12"/>
      <c r="Y78" s="12"/>
      <c r="Z78" s="12"/>
      <c r="AA78" s="16"/>
    </row>
    <row r="79" spans="1:27" ht="12.75">
      <c r="A79" s="35" t="s">
        <v>145</v>
      </c>
      <c r="B79" s="32" t="s">
        <v>93</v>
      </c>
      <c r="C79" s="33">
        <f t="shared" si="2"/>
        <v>750</v>
      </c>
      <c r="D79" s="33">
        <f t="shared" si="3"/>
        <v>750</v>
      </c>
      <c r="E79" s="33">
        <f t="shared" si="7"/>
        <v>0</v>
      </c>
      <c r="F79" s="33">
        <f t="shared" si="8"/>
        <v>0</v>
      </c>
      <c r="G79" s="33">
        <f t="shared" si="9"/>
        <v>0</v>
      </c>
      <c r="H79" s="33"/>
      <c r="I79" s="33"/>
      <c r="J79" s="33"/>
      <c r="K79" s="33"/>
      <c r="L79" s="33"/>
      <c r="M79" s="33"/>
      <c r="N79" s="33"/>
      <c r="O79" s="33"/>
      <c r="P79" s="33">
        <v>1</v>
      </c>
      <c r="Q79" s="33">
        <v>750</v>
      </c>
      <c r="R79" s="33"/>
      <c r="S79" s="33"/>
      <c r="T79" s="33"/>
      <c r="U79" s="33"/>
      <c r="V79" s="14"/>
      <c r="W79" s="12"/>
      <c r="X79" s="12"/>
      <c r="Y79" s="12"/>
      <c r="Z79" s="12"/>
      <c r="AA79" s="16"/>
    </row>
    <row r="80" spans="1:27" ht="12.75">
      <c r="A80" s="35" t="s">
        <v>146</v>
      </c>
      <c r="B80" s="32" t="s">
        <v>44</v>
      </c>
      <c r="C80" s="33">
        <f t="shared" si="2"/>
        <v>150</v>
      </c>
      <c r="D80" s="33">
        <f t="shared" si="3"/>
        <v>95</v>
      </c>
      <c r="E80" s="33">
        <f t="shared" si="7"/>
        <v>55</v>
      </c>
      <c r="F80" s="33">
        <f t="shared" si="8"/>
        <v>0</v>
      </c>
      <c r="G80" s="33">
        <f t="shared" si="9"/>
        <v>0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>
        <v>380</v>
      </c>
      <c r="S80" s="33">
        <v>95</v>
      </c>
      <c r="T80" s="33">
        <v>220</v>
      </c>
      <c r="U80" s="33">
        <v>55</v>
      </c>
      <c r="V80" s="14"/>
      <c r="W80" s="12"/>
      <c r="X80" s="12"/>
      <c r="Y80" s="12"/>
      <c r="Z80" s="12"/>
      <c r="AA80" s="16"/>
    </row>
    <row r="81" spans="1:27" ht="63.75">
      <c r="A81" s="33">
        <v>8</v>
      </c>
      <c r="B81" s="25" t="s">
        <v>39</v>
      </c>
      <c r="C81" s="26">
        <f t="shared" si="2"/>
        <v>357.3</v>
      </c>
      <c r="D81" s="26">
        <f t="shared" si="3"/>
        <v>292.3</v>
      </c>
      <c r="E81" s="26">
        <f t="shared" si="7"/>
        <v>65</v>
      </c>
      <c r="F81" s="26">
        <f t="shared" si="8"/>
        <v>6</v>
      </c>
      <c r="G81" s="26">
        <f t="shared" si="9"/>
        <v>180</v>
      </c>
      <c r="H81" s="26">
        <f>H82+H83+H84+H85+H86+H87</f>
        <v>5</v>
      </c>
      <c r="I81" s="26">
        <f>I82+I83+I84+I85+I86+I87</f>
        <v>70</v>
      </c>
      <c r="J81" s="26"/>
      <c r="K81" s="26"/>
      <c r="L81" s="26">
        <v>1</v>
      </c>
      <c r="M81" s="26">
        <v>110</v>
      </c>
      <c r="N81" s="26"/>
      <c r="O81" s="26"/>
      <c r="P81" s="26"/>
      <c r="Q81" s="26"/>
      <c r="R81" s="26">
        <f>R88</f>
        <v>450</v>
      </c>
      <c r="S81" s="26">
        <f>S88</f>
        <v>112.3</v>
      </c>
      <c r="T81" s="26">
        <f>T88</f>
        <v>260</v>
      </c>
      <c r="U81" s="26">
        <f>U88</f>
        <v>65</v>
      </c>
      <c r="V81" s="14"/>
      <c r="W81" s="12"/>
      <c r="X81" s="12"/>
      <c r="Y81" s="12"/>
      <c r="Z81" s="12"/>
      <c r="AA81" s="16"/>
    </row>
    <row r="82" spans="1:27" ht="38.25">
      <c r="A82" s="41" t="s">
        <v>147</v>
      </c>
      <c r="B82" s="32" t="s">
        <v>42</v>
      </c>
      <c r="C82" s="33">
        <f aca="true" t="shared" si="10" ref="C82:C94">D82+E82</f>
        <v>110</v>
      </c>
      <c r="D82" s="33">
        <f aca="true" t="shared" si="11" ref="D82:D94">G82+Q82+S82</f>
        <v>110</v>
      </c>
      <c r="E82" s="33">
        <f t="shared" si="7"/>
        <v>0</v>
      </c>
      <c r="F82" s="33">
        <f t="shared" si="8"/>
        <v>1</v>
      </c>
      <c r="G82" s="33">
        <f t="shared" si="9"/>
        <v>110</v>
      </c>
      <c r="H82" s="33"/>
      <c r="I82" s="33"/>
      <c r="J82" s="33"/>
      <c r="K82" s="33"/>
      <c r="L82" s="33">
        <v>1</v>
      </c>
      <c r="M82" s="33">
        <v>110</v>
      </c>
      <c r="N82" s="33"/>
      <c r="O82" s="33"/>
      <c r="P82" s="33"/>
      <c r="Q82" s="33"/>
      <c r="R82" s="33"/>
      <c r="S82" s="33"/>
      <c r="T82" s="33"/>
      <c r="U82" s="33"/>
      <c r="V82" s="14"/>
      <c r="W82" s="12"/>
      <c r="X82" s="12"/>
      <c r="Y82" s="12"/>
      <c r="Z82" s="12"/>
      <c r="AA82" s="16"/>
    </row>
    <row r="83" spans="1:27" ht="12.75">
      <c r="A83" s="33" t="s">
        <v>148</v>
      </c>
      <c r="B83" s="32" t="s">
        <v>88</v>
      </c>
      <c r="C83" s="39">
        <f t="shared" si="10"/>
        <v>12.4</v>
      </c>
      <c r="D83" s="39">
        <f t="shared" si="11"/>
        <v>12.4</v>
      </c>
      <c r="E83" s="39">
        <f t="shared" si="7"/>
        <v>0</v>
      </c>
      <c r="F83" s="39">
        <f t="shared" si="8"/>
        <v>1</v>
      </c>
      <c r="G83" s="39">
        <f t="shared" si="9"/>
        <v>12.4</v>
      </c>
      <c r="H83" s="39">
        <v>1</v>
      </c>
      <c r="I83" s="39">
        <v>12.4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17"/>
      <c r="W83" s="19"/>
      <c r="X83" s="19"/>
      <c r="Y83" s="12"/>
      <c r="Z83" s="12"/>
      <c r="AA83" s="16"/>
    </row>
    <row r="84" spans="1:27" ht="25.5">
      <c r="A84" s="34" t="s">
        <v>149</v>
      </c>
      <c r="B84" s="32" t="s">
        <v>89</v>
      </c>
      <c r="C84" s="33">
        <f t="shared" si="10"/>
        <v>4.2</v>
      </c>
      <c r="D84" s="33">
        <f t="shared" si="11"/>
        <v>4.2</v>
      </c>
      <c r="E84" s="33">
        <f t="shared" si="7"/>
        <v>0</v>
      </c>
      <c r="F84" s="33">
        <f t="shared" si="8"/>
        <v>1</v>
      </c>
      <c r="G84" s="33">
        <f t="shared" si="9"/>
        <v>4.2</v>
      </c>
      <c r="H84" s="33">
        <v>1</v>
      </c>
      <c r="I84" s="33">
        <v>4.2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14"/>
      <c r="W84" s="12"/>
      <c r="X84" s="12"/>
      <c r="Y84" s="12"/>
      <c r="Z84" s="12"/>
      <c r="AA84" s="16"/>
    </row>
    <row r="85" spans="1:27" ht="12.75">
      <c r="A85" s="35" t="s">
        <v>150</v>
      </c>
      <c r="B85" s="32" t="s">
        <v>90</v>
      </c>
      <c r="C85" s="33">
        <f t="shared" si="10"/>
        <v>8.9</v>
      </c>
      <c r="D85" s="33">
        <f t="shared" si="11"/>
        <v>8.9</v>
      </c>
      <c r="E85" s="33">
        <f t="shared" si="7"/>
        <v>0</v>
      </c>
      <c r="F85" s="33">
        <f t="shared" si="8"/>
        <v>1</v>
      </c>
      <c r="G85" s="33">
        <f t="shared" si="9"/>
        <v>8.9</v>
      </c>
      <c r="H85" s="33">
        <v>1</v>
      </c>
      <c r="I85" s="33">
        <v>8.9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14"/>
      <c r="W85" s="12"/>
      <c r="X85" s="12"/>
      <c r="Y85" s="12"/>
      <c r="Z85" s="12"/>
      <c r="AA85" s="16"/>
    </row>
    <row r="86" spans="1:27" ht="38.25">
      <c r="A86" s="39" t="s">
        <v>151</v>
      </c>
      <c r="B86" s="32" t="s">
        <v>91</v>
      </c>
      <c r="C86" s="33">
        <f t="shared" si="10"/>
        <v>38.7</v>
      </c>
      <c r="D86" s="33">
        <f t="shared" si="11"/>
        <v>38.7</v>
      </c>
      <c r="E86" s="33">
        <f t="shared" si="7"/>
        <v>0</v>
      </c>
      <c r="F86" s="33">
        <f t="shared" si="8"/>
        <v>1</v>
      </c>
      <c r="G86" s="33">
        <f t="shared" si="9"/>
        <v>38.7</v>
      </c>
      <c r="H86" s="33">
        <v>1</v>
      </c>
      <c r="I86" s="33">
        <v>38.7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14"/>
      <c r="W86" s="12"/>
      <c r="X86" s="12"/>
      <c r="Y86" s="12"/>
      <c r="Z86" s="12"/>
      <c r="AA86" s="16"/>
    </row>
    <row r="87" spans="1:27" ht="12.75">
      <c r="A87" s="33" t="s">
        <v>152</v>
      </c>
      <c r="B87" s="32" t="s">
        <v>92</v>
      </c>
      <c r="C87" s="33">
        <f t="shared" si="10"/>
        <v>5.8</v>
      </c>
      <c r="D87" s="33">
        <f t="shared" si="11"/>
        <v>5.8</v>
      </c>
      <c r="E87" s="33">
        <f t="shared" si="7"/>
        <v>0</v>
      </c>
      <c r="F87" s="33">
        <f t="shared" si="8"/>
        <v>1</v>
      </c>
      <c r="G87" s="33">
        <f t="shared" si="9"/>
        <v>5.8</v>
      </c>
      <c r="H87" s="33">
        <v>1</v>
      </c>
      <c r="I87" s="33">
        <v>5.8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14"/>
      <c r="W87" s="12"/>
      <c r="X87" s="12"/>
      <c r="Y87" s="12"/>
      <c r="Z87" s="12"/>
      <c r="AA87" s="16"/>
    </row>
    <row r="88" spans="1:27" ht="12.75">
      <c r="A88" s="34" t="s">
        <v>153</v>
      </c>
      <c r="B88" s="32" t="s">
        <v>44</v>
      </c>
      <c r="C88" s="35">
        <f t="shared" si="10"/>
        <v>177.3</v>
      </c>
      <c r="D88" s="34">
        <f t="shared" si="11"/>
        <v>112.3</v>
      </c>
      <c r="E88" s="34">
        <f t="shared" si="7"/>
        <v>65</v>
      </c>
      <c r="F88" s="34">
        <f t="shared" si="8"/>
        <v>0</v>
      </c>
      <c r="G88" s="34">
        <f t="shared" si="9"/>
        <v>0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>
        <v>450</v>
      </c>
      <c r="S88" s="34">
        <v>112.3</v>
      </c>
      <c r="T88" s="34">
        <v>260</v>
      </c>
      <c r="U88" s="34">
        <v>65</v>
      </c>
      <c r="V88" s="15"/>
      <c r="W88" s="18"/>
      <c r="X88" s="12"/>
      <c r="Y88" s="12"/>
      <c r="Z88" s="12"/>
      <c r="AA88" s="16"/>
    </row>
    <row r="89" spans="1:27" ht="63.75">
      <c r="A89" s="34">
        <v>9</v>
      </c>
      <c r="B89" s="25" t="s">
        <v>40</v>
      </c>
      <c r="C89" s="26">
        <f t="shared" si="10"/>
        <v>168</v>
      </c>
      <c r="D89" s="26">
        <f t="shared" si="11"/>
        <v>147</v>
      </c>
      <c r="E89" s="26">
        <f t="shared" si="7"/>
        <v>21</v>
      </c>
      <c r="F89" s="26">
        <f t="shared" si="8"/>
        <v>1</v>
      </c>
      <c r="G89" s="26">
        <f t="shared" si="9"/>
        <v>110</v>
      </c>
      <c r="H89" s="26"/>
      <c r="I89" s="26"/>
      <c r="J89" s="26"/>
      <c r="K89" s="26"/>
      <c r="L89" s="26">
        <v>1</v>
      </c>
      <c r="M89" s="26">
        <v>110</v>
      </c>
      <c r="N89" s="26"/>
      <c r="O89" s="26"/>
      <c r="P89" s="26"/>
      <c r="Q89" s="26"/>
      <c r="R89" s="26">
        <v>148</v>
      </c>
      <c r="S89" s="26">
        <v>37</v>
      </c>
      <c r="T89" s="26">
        <v>84</v>
      </c>
      <c r="U89" s="26">
        <v>21</v>
      </c>
      <c r="V89" s="14"/>
      <c r="W89" s="12"/>
      <c r="X89" s="12"/>
      <c r="Y89" s="12"/>
      <c r="Z89" s="12"/>
      <c r="AA89" s="16"/>
    </row>
    <row r="90" spans="1:27" ht="38.25">
      <c r="A90" s="26" t="s">
        <v>154</v>
      </c>
      <c r="B90" s="32" t="s">
        <v>42</v>
      </c>
      <c r="C90" s="33">
        <f t="shared" si="10"/>
        <v>110</v>
      </c>
      <c r="D90" s="33">
        <f t="shared" si="11"/>
        <v>110</v>
      </c>
      <c r="E90" s="33">
        <f t="shared" si="7"/>
        <v>0</v>
      </c>
      <c r="F90" s="33">
        <f t="shared" si="8"/>
        <v>1</v>
      </c>
      <c r="G90" s="33">
        <f t="shared" si="9"/>
        <v>110</v>
      </c>
      <c r="H90" s="33"/>
      <c r="I90" s="33"/>
      <c r="J90" s="33"/>
      <c r="K90" s="33"/>
      <c r="L90" s="33">
        <v>1</v>
      </c>
      <c r="M90" s="33">
        <v>110</v>
      </c>
      <c r="N90" s="33"/>
      <c r="O90" s="33"/>
      <c r="P90" s="33"/>
      <c r="Q90" s="33"/>
      <c r="R90" s="33"/>
      <c r="S90" s="33"/>
      <c r="T90" s="33"/>
      <c r="U90" s="33"/>
      <c r="V90" s="14"/>
      <c r="W90" s="12"/>
      <c r="X90" s="12"/>
      <c r="Y90" s="12"/>
      <c r="Z90" s="12"/>
      <c r="AA90" s="16"/>
    </row>
    <row r="91" spans="1:27" ht="12.75">
      <c r="A91" s="33" t="s">
        <v>155</v>
      </c>
      <c r="B91" s="32" t="s">
        <v>44</v>
      </c>
      <c r="C91" s="33">
        <f t="shared" si="10"/>
        <v>58</v>
      </c>
      <c r="D91" s="33">
        <f t="shared" si="11"/>
        <v>37</v>
      </c>
      <c r="E91" s="33">
        <f t="shared" si="7"/>
        <v>21</v>
      </c>
      <c r="F91" s="33">
        <f t="shared" si="8"/>
        <v>0</v>
      </c>
      <c r="G91" s="33">
        <f t="shared" si="9"/>
        <v>0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>
        <v>148</v>
      </c>
      <c r="S91" s="33">
        <v>37</v>
      </c>
      <c r="T91" s="33">
        <v>84</v>
      </c>
      <c r="U91" s="33">
        <v>21</v>
      </c>
      <c r="V91" s="14"/>
      <c r="W91" s="12"/>
      <c r="X91" s="18"/>
      <c r="Y91" s="18"/>
      <c r="Z91" s="18"/>
      <c r="AA91" s="16"/>
    </row>
    <row r="92" spans="1:27" ht="63.75">
      <c r="A92" s="34">
        <v>10</v>
      </c>
      <c r="B92" s="40" t="s">
        <v>41</v>
      </c>
      <c r="C92" s="26">
        <f t="shared" si="10"/>
        <v>160.25</v>
      </c>
      <c r="D92" s="26">
        <f t="shared" si="11"/>
        <v>141.75</v>
      </c>
      <c r="E92" s="26">
        <f t="shared" si="7"/>
        <v>18.5</v>
      </c>
      <c r="F92" s="26">
        <f t="shared" si="8"/>
        <v>1</v>
      </c>
      <c r="G92" s="26">
        <f t="shared" si="9"/>
        <v>110</v>
      </c>
      <c r="H92" s="26"/>
      <c r="I92" s="26"/>
      <c r="J92" s="26"/>
      <c r="K92" s="26"/>
      <c r="L92" s="26">
        <v>1</v>
      </c>
      <c r="M92" s="26">
        <v>110</v>
      </c>
      <c r="N92" s="26"/>
      <c r="O92" s="26"/>
      <c r="P92" s="26"/>
      <c r="Q92" s="26"/>
      <c r="R92" s="26">
        <v>127</v>
      </c>
      <c r="S92" s="26">
        <f>S94</f>
        <v>31.75</v>
      </c>
      <c r="T92" s="26">
        <v>74</v>
      </c>
      <c r="U92" s="26">
        <v>18.5</v>
      </c>
      <c r="V92" s="14"/>
      <c r="W92" s="12"/>
      <c r="X92" s="12"/>
      <c r="Y92" s="12"/>
      <c r="Z92" s="12"/>
      <c r="AA92" s="16"/>
    </row>
    <row r="93" spans="1:27" ht="38.25">
      <c r="A93" s="26" t="s">
        <v>156</v>
      </c>
      <c r="B93" s="32" t="s">
        <v>42</v>
      </c>
      <c r="C93" s="33">
        <f t="shared" si="10"/>
        <v>110</v>
      </c>
      <c r="D93" s="33">
        <f t="shared" si="11"/>
        <v>110</v>
      </c>
      <c r="E93" s="33">
        <f t="shared" si="7"/>
        <v>0</v>
      </c>
      <c r="F93" s="33">
        <f t="shared" si="8"/>
        <v>1</v>
      </c>
      <c r="G93" s="33">
        <f t="shared" si="9"/>
        <v>110</v>
      </c>
      <c r="H93" s="33"/>
      <c r="I93" s="33"/>
      <c r="J93" s="33"/>
      <c r="K93" s="33"/>
      <c r="L93" s="33">
        <v>1</v>
      </c>
      <c r="M93" s="33">
        <v>110</v>
      </c>
      <c r="N93" s="33"/>
      <c r="O93" s="33"/>
      <c r="P93" s="33"/>
      <c r="Q93" s="33"/>
      <c r="R93" s="33"/>
      <c r="S93" s="33"/>
      <c r="T93" s="33"/>
      <c r="U93" s="33"/>
      <c r="V93" s="14"/>
      <c r="W93" s="12"/>
      <c r="X93" s="12"/>
      <c r="Y93" s="12"/>
      <c r="Z93" s="12"/>
      <c r="AA93" s="16"/>
    </row>
    <row r="94" spans="1:27" ht="12.75">
      <c r="A94" s="33" t="s">
        <v>157</v>
      </c>
      <c r="B94" s="32" t="s">
        <v>51</v>
      </c>
      <c r="C94" s="33">
        <f t="shared" si="10"/>
        <v>50.25</v>
      </c>
      <c r="D94" s="33">
        <f t="shared" si="11"/>
        <v>31.75</v>
      </c>
      <c r="E94" s="33">
        <f>U94</f>
        <v>18.5</v>
      </c>
      <c r="F94" s="33">
        <f>H94+J94+L94++N94</f>
        <v>0</v>
      </c>
      <c r="G94" s="33">
        <f>I94+K94+M94+O94</f>
        <v>0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>
        <v>127</v>
      </c>
      <c r="S94" s="33">
        <v>31.75</v>
      </c>
      <c r="T94" s="33">
        <v>74</v>
      </c>
      <c r="U94" s="33">
        <v>18.5</v>
      </c>
      <c r="V94" s="14"/>
      <c r="W94" s="12"/>
      <c r="X94" s="12"/>
      <c r="Y94" s="12"/>
      <c r="Z94" s="12"/>
      <c r="AA94" s="16"/>
    </row>
    <row r="98" ht="12.75">
      <c r="U98" s="44"/>
    </row>
  </sheetData>
  <sheetProtection/>
  <mergeCells count="26">
    <mergeCell ref="P6:U6"/>
    <mergeCell ref="P7:U7"/>
    <mergeCell ref="E10:E14"/>
    <mergeCell ref="D10:D14"/>
    <mergeCell ref="T2:W2"/>
    <mergeCell ref="R10:U13"/>
    <mergeCell ref="G2:K2"/>
    <mergeCell ref="P2:S2"/>
    <mergeCell ref="O5:U5"/>
    <mergeCell ref="P8:U8"/>
    <mergeCell ref="L2:M2"/>
    <mergeCell ref="N4:U4"/>
    <mergeCell ref="Z11:AA13"/>
    <mergeCell ref="V10:W13"/>
    <mergeCell ref="X10:AA10"/>
    <mergeCell ref="X11:Y13"/>
    <mergeCell ref="A10:A14"/>
    <mergeCell ref="P10:Q13"/>
    <mergeCell ref="N13:O13"/>
    <mergeCell ref="L13:M13"/>
    <mergeCell ref="J13:K13"/>
    <mergeCell ref="B10:B14"/>
    <mergeCell ref="C10:C14"/>
    <mergeCell ref="H13:I13"/>
    <mergeCell ref="F13:G13"/>
    <mergeCell ref="F10:O12"/>
  </mergeCells>
  <printOptions/>
  <pageMargins left="0.23" right="0.16" top="0.29" bottom="0.21" header="0.17" footer="0.16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SamLab.ws</cp:lastModifiedBy>
  <cp:lastPrinted>2013-04-08T05:18:44Z</cp:lastPrinted>
  <dcterms:created xsi:type="dcterms:W3CDTF">2013-02-06T13:41:26Z</dcterms:created>
  <dcterms:modified xsi:type="dcterms:W3CDTF">2013-04-08T05:19:30Z</dcterms:modified>
  <cp:category/>
  <cp:version/>
  <cp:contentType/>
  <cp:contentStatus/>
</cp:coreProperties>
</file>